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445" tabRatio="670" activeTab="1"/>
  </bookViews>
  <sheets>
    <sheet name="12 miesięcy" sheetId="1" r:id="rId1"/>
    <sheet name="6 miesięcy" sheetId="2" r:id="rId2"/>
  </sheets>
  <definedNames>
    <definedName name="Analiza_kosztów">#REF!</definedName>
    <definedName name="Analiza_przychodów">#REF!</definedName>
    <definedName name="Biznesplan">#REF!</definedName>
    <definedName name="Biznesplan_I_i_II_kw.2001">'12 miesięcy'!$P$50</definedName>
    <definedName name="Biznesplan_III_i_IV_kw.2001">#REF!</definedName>
    <definedName name="Inwestycje">#REF!</definedName>
    <definedName name="Koszty">#REF!</definedName>
    <definedName name="Obliczanie_pensji">#REF!</definedName>
    <definedName name="Przychody">#REF!</definedName>
  </definedNames>
  <calcPr fullCalcOnLoad="1"/>
</workbook>
</file>

<file path=xl/sharedStrings.xml><?xml version="1.0" encoding="utf-8"?>
<sst xmlns="http://schemas.openxmlformats.org/spreadsheetml/2006/main" count="131" uniqueCount="39">
  <si>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</si>
  <si>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</si>
  <si>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</si>
  <si>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</si>
  <si>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</si>
  <si>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</si>
  <si>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</si>
  <si>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</si>
  <si>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</si>
  <si>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</si>
  <si>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</si>
  <si>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</si>
  <si>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założone</t>
  </si>
  <si>
    <t>KOSZTY</t>
  </si>
  <si>
    <t>Razem koszty w miesiącu</t>
  </si>
  <si>
    <t>PRZYCHODY</t>
  </si>
  <si>
    <t>Razem przychody w miesiącu</t>
  </si>
  <si>
    <t>fundusz reintegracyjny 40%</t>
  </si>
  <si>
    <t>wynik finansowy netto</t>
  </si>
  <si>
    <t>wynik finansowy netto narastająco</t>
  </si>
  <si>
    <t>WYNIK</t>
  </si>
  <si>
    <t>podatek 19%</t>
  </si>
  <si>
    <t>Wynik finansowy w ramach miesiąca</t>
  </si>
  <si>
    <t>wynik finansowy brutto narastająco</t>
  </si>
  <si>
    <t>12 m-cy</t>
  </si>
  <si>
    <t>wynik finansowy brutto narast.- fundusz reintegracyjny narast.</t>
  </si>
  <si>
    <t>podatek</t>
  </si>
  <si>
    <t>6 m-cy</t>
  </si>
  <si>
    <t>cena jednostkowa</t>
  </si>
  <si>
    <t>grudz</t>
  </si>
  <si>
    <t>sty</t>
  </si>
  <si>
    <t>luty</t>
  </si>
  <si>
    <t>pażdz</t>
  </si>
  <si>
    <t>list</t>
  </si>
  <si>
    <t>marzec</t>
  </si>
  <si>
    <t>BUDŻET PRZEDSIĘBIORSTWA SPOŁECZNEGO</t>
  </si>
  <si>
    <t xml:space="preserve">Załącznik nr 4  do REGULAMIN UCZESTNICTWA I UDZIELANIA WSPARCIA FINANSOWEGO ORAZ WSPARCIA POMOSTOWEGO W RAMACH ŚCIEŻKI WSPARCIA FINANSOWEGO W PROJEKCIE „PROGRAM WSPARCIA SEKTORA EKONOMII SPOŁECZNEJ SUBREGIONU WAŁBRZYSKIEGO”  </t>
  </si>
  <si>
    <t>Kalkulacja kosztów i przychodów zawiera: 
a) przychody wyrażone w wartościach netto (nie zawierające podatku VAT),
b) zakupy  pochodzące z dotacji w ramach projektu "Program wsparcia sektora ekonomii społecznej subregionu wałbrzyskieg"o wyrażone w wartościach brutto (z odpowiedniej wysokości podatkiem VAT), 
c) pozostałe koszty miesięczne w wartościach netto (bez podatku VAT), 
d) wynagrodzenia pracowników w wartościach netto wraz z wszystkimi pochodnymi</t>
  </si>
  <si>
    <t>Kalkulacja kosztów i przychodów zawiera: 
a) przychody wyrażone w wartościach netto (nie zawierające podatku VAT),
b) zakupy  pochodzące z dotacji w ramach projektu "Program wsparcia sektora ekonomii społecznej subregionu wałbrzyskieg" wyrażone w wartościach brutto (z odpowiedniej wysokości podatkiem VAT), 
c) pozostałe koszty miesięczne w wartościach netto (bez podatku VAT), 
d) wynagrodzenia pracowników w wartościach netto wraz z wszystkimi pochodnymi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</si>
</sst>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  <numFmt numFmtId="175" formatCode="0.000%"/>
    <numFmt numFmtId="176" formatCode="#,##0.00_ ;\-#,##0.00\ "/>
    <numFmt numFmtId="177" formatCode="0.00000"/>
    <numFmt numFmtId="178" formatCode="0.0000"/>
    <numFmt numFmtId="179" formatCode="0.000000"/>
    <numFmt numFmtId="180" formatCode="mmmmm"/>
    <numFmt numFmtId="181" formatCode="mmm\ yy"/>
    <numFmt numFmtId="182" formatCode="_-* #,##0.00\ [$zł-415]_-;\-* #,##0.00\ [$zł-415]_-;_-* &quot;-&quot;??\ [$zł-415]_-;_-@_-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&quot; zł&quot;_-;\-* #,##0.00&quot; zł&quot;_-;_-* \-??&quot; zł&quot;_-;_-@_-"/>
    <numFmt numFmtId="188" formatCode="_-* #,##0.00\ [$zł-415]_-;\-* #,##0.00\ [$zł-415]_-;_-* \-??\ [$zł-415]_-;_-@_-"/>
  </numFmts>
  <fonts count="50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b/>
      <sz val="9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58" applyFont="1" applyAlignment="1" applyProtection="1">
      <alignment/>
      <protection locked="0"/>
    </xf>
    <xf numFmtId="44" fontId="1" fillId="0" borderId="0" xfId="58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33" borderId="11" xfId="0" applyFont="1" applyFill="1" applyBorder="1" applyAlignment="1" applyProtection="1">
      <alignment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5" borderId="14" xfId="0" applyFont="1" applyFill="1" applyBorder="1" applyAlignment="1" applyProtection="1">
      <alignment horizontal="center"/>
      <protection locked="0"/>
    </xf>
    <xf numFmtId="0" fontId="22" fillId="34" borderId="10" xfId="0" applyFont="1" applyFill="1" applyBorder="1" applyAlignment="1" applyProtection="1">
      <alignment/>
      <protection locked="0"/>
    </xf>
    <xf numFmtId="0" fontId="22" fillId="34" borderId="15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4" fontId="22" fillId="36" borderId="10" xfId="0" applyNumberFormat="1" applyFont="1" applyFill="1" applyBorder="1" applyAlignment="1" applyProtection="1">
      <alignment/>
      <protection locked="0"/>
    </xf>
    <xf numFmtId="0" fontId="22" fillId="0" borderId="16" xfId="0" applyFont="1" applyBorder="1" applyAlignment="1" applyProtection="1">
      <alignment wrapText="1"/>
      <protection locked="0"/>
    </xf>
    <xf numFmtId="182" fontId="23" fillId="37" borderId="10" xfId="58" applyNumberFormat="1" applyFont="1" applyFill="1" applyBorder="1" applyAlignment="1" applyProtection="1">
      <alignment horizontal="righ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44" fontId="22" fillId="0" borderId="10" xfId="58" applyFont="1" applyBorder="1" applyAlignment="1" applyProtection="1">
      <alignment horizontal="left"/>
      <protection locked="0"/>
    </xf>
    <xf numFmtId="0" fontId="24" fillId="0" borderId="16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44" fontId="25" fillId="36" borderId="10" xfId="0" applyNumberFormat="1" applyFont="1" applyFill="1" applyBorder="1" applyAlignment="1" applyProtection="1">
      <alignment/>
      <protection locked="0"/>
    </xf>
    <xf numFmtId="44" fontId="24" fillId="36" borderId="10" xfId="0" applyNumberFormat="1" applyFont="1" applyFill="1" applyBorder="1" applyAlignment="1" applyProtection="1">
      <alignment/>
      <protection locked="0"/>
    </xf>
    <xf numFmtId="0" fontId="22" fillId="33" borderId="12" xfId="0" applyFont="1" applyFill="1" applyBorder="1" applyAlignment="1" applyProtection="1">
      <alignment horizontal="left"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44" fontId="22" fillId="33" borderId="12" xfId="0" applyNumberFormat="1" applyFont="1" applyFill="1" applyBorder="1" applyAlignment="1" applyProtection="1">
      <alignment/>
      <protection locked="0"/>
    </xf>
    <xf numFmtId="44" fontId="26" fillId="33" borderId="12" xfId="0" applyNumberFormat="1" applyFont="1" applyFill="1" applyBorder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2" fillId="34" borderId="13" xfId="0" applyFont="1" applyFill="1" applyBorder="1" applyAlignment="1" applyProtection="1">
      <alignment/>
      <protection locked="0"/>
    </xf>
    <xf numFmtId="0" fontId="22" fillId="35" borderId="17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wrapText="1"/>
      <protection locked="0"/>
    </xf>
    <xf numFmtId="44" fontId="22" fillId="0" borderId="10" xfId="58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wrapText="1"/>
      <protection locked="0"/>
    </xf>
    <xf numFmtId="0" fontId="24" fillId="36" borderId="16" xfId="0" applyFont="1" applyFill="1" applyBorder="1" applyAlignment="1" applyProtection="1">
      <alignment/>
      <protection locked="0"/>
    </xf>
    <xf numFmtId="0" fontId="24" fillId="36" borderId="10" xfId="0" applyFont="1" applyFill="1" applyBorder="1" applyAlignment="1" applyProtection="1">
      <alignment/>
      <protection locked="0"/>
    </xf>
    <xf numFmtId="44" fontId="24" fillId="36" borderId="10" xfId="58" applyFont="1" applyFill="1" applyBorder="1" applyAlignment="1" applyProtection="1">
      <alignment/>
      <protection locked="0"/>
    </xf>
    <xf numFmtId="0" fontId="22" fillId="36" borderId="10" xfId="0" applyFont="1" applyFill="1" applyBorder="1" applyAlignment="1" applyProtection="1">
      <alignment/>
      <protection locked="0"/>
    </xf>
    <xf numFmtId="44" fontId="22" fillId="33" borderId="12" xfId="58" applyFont="1" applyFill="1" applyBorder="1" applyAlignment="1" applyProtection="1">
      <alignment/>
      <protection locked="0"/>
    </xf>
    <xf numFmtId="44" fontId="26" fillId="33" borderId="12" xfId="58" applyFont="1" applyFill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 vertical="center" textRotation="255"/>
      <protection locked="0"/>
    </xf>
    <xf numFmtId="44" fontId="22" fillId="36" borderId="10" xfId="58" applyFont="1" applyFill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textRotation="255"/>
      <protection locked="0"/>
    </xf>
    <xf numFmtId="44" fontId="24" fillId="36" borderId="16" xfId="0" applyNumberFormat="1" applyFont="1" applyFill="1" applyBorder="1" applyAlignment="1" applyProtection="1">
      <alignment/>
      <protection/>
    </xf>
    <xf numFmtId="44" fontId="24" fillId="36" borderId="10" xfId="0" applyNumberFormat="1" applyFont="1" applyFill="1" applyBorder="1" applyAlignment="1" applyProtection="1">
      <alignment/>
      <protection/>
    </xf>
    <xf numFmtId="0" fontId="24" fillId="0" borderId="18" xfId="0" applyFont="1" applyBorder="1" applyAlignment="1" applyProtection="1">
      <alignment horizontal="center" vertical="center" textRotation="255"/>
      <protection locked="0"/>
    </xf>
    <xf numFmtId="0" fontId="24" fillId="0" borderId="18" xfId="0" applyFont="1" applyBorder="1" applyAlignment="1" applyProtection="1">
      <alignment/>
      <protection locked="0"/>
    </xf>
    <xf numFmtId="44" fontId="24" fillId="36" borderId="16" xfId="58" applyNumberFormat="1" applyFont="1" applyFill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 locked="0"/>
    </xf>
    <xf numFmtId="0" fontId="22" fillId="38" borderId="12" xfId="0" applyFont="1" applyFill="1" applyBorder="1" applyAlignment="1" applyProtection="1">
      <alignment/>
      <protection locked="0"/>
    </xf>
    <xf numFmtId="0" fontId="22" fillId="38" borderId="11" xfId="0" applyFont="1" applyFill="1" applyBorder="1" applyAlignment="1" applyProtection="1">
      <alignment/>
      <protection locked="0"/>
    </xf>
    <xf numFmtId="44" fontId="22" fillId="38" borderId="16" xfId="0" applyNumberFormat="1" applyFont="1" applyFill="1" applyBorder="1" applyAlignment="1" applyProtection="1">
      <alignment/>
      <protection/>
    </xf>
    <xf numFmtId="44" fontId="22" fillId="38" borderId="10" xfId="0" applyNumberFormat="1" applyFont="1" applyFill="1" applyBorder="1" applyAlignment="1" applyProtection="1">
      <alignment/>
      <protection/>
    </xf>
    <xf numFmtId="0" fontId="22" fillId="36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6" fillId="39" borderId="10" xfId="0" applyFont="1" applyFill="1" applyBorder="1" applyAlignment="1" applyProtection="1">
      <alignment/>
      <protection locked="0"/>
    </xf>
    <xf numFmtId="0" fontId="46" fillId="39" borderId="11" xfId="0" applyFont="1" applyFill="1" applyBorder="1" applyAlignment="1" applyProtection="1">
      <alignment/>
      <protection locked="0"/>
    </xf>
    <xf numFmtId="44" fontId="46" fillId="39" borderId="16" xfId="0" applyNumberFormat="1" applyFont="1" applyFill="1" applyBorder="1" applyAlignment="1" applyProtection="1">
      <alignment/>
      <protection/>
    </xf>
    <xf numFmtId="44" fontId="46" fillId="39" borderId="10" xfId="0" applyNumberFormat="1" applyFont="1" applyFill="1" applyBorder="1" applyAlignment="1" applyProtection="1">
      <alignment/>
      <protection/>
    </xf>
    <xf numFmtId="44" fontId="22" fillId="0" borderId="0" xfId="0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 vertical="center" textRotation="255"/>
      <protection locked="0"/>
    </xf>
    <xf numFmtId="0" fontId="24" fillId="0" borderId="10" xfId="0" applyFont="1" applyBorder="1" applyAlignment="1" applyProtection="1">
      <alignment horizontal="center" vertical="center" textRotation="255"/>
      <protection locked="0"/>
    </xf>
    <xf numFmtId="0" fontId="22" fillId="40" borderId="19" xfId="0" applyFont="1" applyFill="1" applyBorder="1" applyAlignment="1" applyProtection="1">
      <alignment wrapText="1"/>
      <protection locked="0"/>
    </xf>
    <xf numFmtId="0" fontId="22" fillId="40" borderId="20" xfId="0" applyFont="1" applyFill="1" applyBorder="1" applyAlignment="1" applyProtection="1">
      <alignment/>
      <protection locked="0"/>
    </xf>
    <xf numFmtId="0" fontId="22" fillId="40" borderId="21" xfId="0" applyFont="1" applyFill="1" applyBorder="1" applyAlignment="1" applyProtection="1">
      <alignment wrapText="1"/>
      <protection locked="0"/>
    </xf>
    <xf numFmtId="0" fontId="22" fillId="40" borderId="17" xfId="0" applyFont="1" applyFill="1" applyBorder="1" applyAlignment="1" applyProtection="1">
      <alignment/>
      <protection locked="0"/>
    </xf>
    <xf numFmtId="0" fontId="24" fillId="40" borderId="0" xfId="0" applyFont="1" applyFill="1" applyAlignment="1">
      <alignment wrapText="1"/>
    </xf>
    <xf numFmtId="0" fontId="22" fillId="40" borderId="17" xfId="0" applyNumberFormat="1" applyFont="1" applyFill="1" applyBorder="1" applyAlignment="1" applyProtection="1">
      <alignment/>
      <protection locked="0"/>
    </xf>
    <xf numFmtId="0" fontId="22" fillId="40" borderId="16" xfId="0" applyFont="1" applyFill="1" applyBorder="1" applyAlignment="1" applyProtection="1">
      <alignment wrapText="1"/>
      <protection locked="0"/>
    </xf>
    <xf numFmtId="0" fontId="22" fillId="40" borderId="10" xfId="0" applyFont="1" applyFill="1" applyBorder="1" applyAlignment="1" applyProtection="1">
      <alignment/>
      <protection locked="0"/>
    </xf>
    <xf numFmtId="187" fontId="23" fillId="40" borderId="20" xfId="52" applyNumberFormat="1" applyFont="1" applyFill="1" applyBorder="1" applyAlignment="1" applyProtection="1">
      <alignment/>
      <protection locked="0"/>
    </xf>
    <xf numFmtId="187" fontId="23" fillId="40" borderId="20" xfId="0" applyNumberFormat="1" applyFont="1" applyFill="1" applyBorder="1" applyAlignment="1" applyProtection="1">
      <alignment/>
      <protection locked="0"/>
    </xf>
    <xf numFmtId="187" fontId="23" fillId="40" borderId="17" xfId="52" applyNumberFormat="1" applyFont="1" applyFill="1" applyBorder="1" applyAlignment="1" applyProtection="1">
      <alignment/>
      <protection locked="0"/>
    </xf>
    <xf numFmtId="187" fontId="23" fillId="40" borderId="17" xfId="0" applyNumberFormat="1" applyFont="1" applyFill="1" applyBorder="1" applyAlignment="1" applyProtection="1">
      <alignment/>
      <protection locked="0"/>
    </xf>
    <xf numFmtId="188" fontId="23" fillId="41" borderId="17" xfId="58" applyNumberFormat="1" applyFont="1" applyFill="1" applyBorder="1" applyAlignment="1" applyProtection="1">
      <alignment horizontal="right"/>
      <protection locked="0"/>
    </xf>
    <xf numFmtId="44" fontId="23" fillId="40" borderId="10" xfId="52" applyNumberFormat="1" applyFont="1" applyFill="1" applyBorder="1" applyAlignment="1" applyProtection="1">
      <alignment/>
      <protection locked="0"/>
    </xf>
    <xf numFmtId="44" fontId="23" fillId="40" borderId="10" xfId="0" applyNumberFormat="1" applyFont="1" applyFill="1" applyBorder="1" applyAlignment="1" applyProtection="1">
      <alignment/>
      <protection locked="0"/>
    </xf>
    <xf numFmtId="182" fontId="23" fillId="40" borderId="10" xfId="58" applyNumberFormat="1" applyFont="1" applyFill="1" applyBorder="1" applyAlignment="1" applyProtection="1">
      <alignment horizontal="right"/>
      <protection locked="0"/>
    </xf>
    <xf numFmtId="44" fontId="22" fillId="40" borderId="17" xfId="58" applyFont="1" applyFill="1" applyBorder="1" applyAlignment="1" applyProtection="1">
      <alignment/>
      <protection locked="0"/>
    </xf>
    <xf numFmtId="44" fontId="22" fillId="40" borderId="10" xfId="58" applyFont="1" applyFill="1" applyBorder="1" applyAlignment="1" applyProtection="1">
      <alignment/>
      <protection locked="0"/>
    </xf>
    <xf numFmtId="0" fontId="47" fillId="40" borderId="10" xfId="0" applyFont="1" applyFill="1" applyBorder="1" applyAlignment="1">
      <alignment/>
    </xf>
    <xf numFmtId="0" fontId="23" fillId="40" borderId="10" xfId="0" applyFont="1" applyFill="1" applyBorder="1" applyAlignment="1" applyProtection="1">
      <alignment wrapText="1"/>
      <protection locked="0"/>
    </xf>
    <xf numFmtId="2" fontId="22" fillId="40" borderId="0" xfId="0" applyNumberFormat="1" applyFont="1" applyFill="1" applyAlignment="1" applyProtection="1">
      <alignment wrapText="1"/>
      <protection locked="0"/>
    </xf>
    <xf numFmtId="0" fontId="48" fillId="40" borderId="16" xfId="0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8" fillId="40" borderId="21" xfId="0" applyFont="1" applyFill="1" applyBorder="1" applyAlignment="1" applyProtection="1">
      <alignment wrapText="1"/>
      <protection locked="0"/>
    </xf>
    <xf numFmtId="187" fontId="48" fillId="40" borderId="17" xfId="52" applyNumberFormat="1" applyFont="1" applyFill="1" applyBorder="1" applyAlignment="1" applyProtection="1">
      <alignment/>
      <protection locked="0"/>
    </xf>
    <xf numFmtId="0" fontId="49" fillId="40" borderId="21" xfId="0" applyFont="1" applyFill="1" applyBorder="1" applyAlignment="1" applyProtection="1">
      <alignment wrapText="1"/>
      <protection locked="0"/>
    </xf>
    <xf numFmtId="0" fontId="22" fillId="0" borderId="13" xfId="0" applyFont="1" applyBorder="1" applyAlignment="1" applyProtection="1">
      <alignment horizontal="center" vertical="center" textRotation="255"/>
      <protection locked="0"/>
    </xf>
    <xf numFmtId="0" fontId="22" fillId="0" borderId="18" xfId="0" applyFont="1" applyBorder="1" applyAlignment="1" applyProtection="1">
      <alignment horizontal="center" vertical="center" textRotation="255"/>
      <protection locked="0"/>
    </xf>
    <xf numFmtId="0" fontId="22" fillId="0" borderId="15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wrapText="1"/>
      <protection locked="0"/>
    </xf>
    <xf numFmtId="0" fontId="24" fillId="36" borderId="13" xfId="0" applyFont="1" applyFill="1" applyBorder="1" applyAlignment="1" applyProtection="1">
      <alignment vertical="top" wrapText="1"/>
      <protection locked="0"/>
    </xf>
    <xf numFmtId="0" fontId="24" fillId="36" borderId="18" xfId="0" applyFont="1" applyFill="1" applyBorder="1" applyAlignment="1" applyProtection="1">
      <alignment vertical="top" wrapText="1"/>
      <protection locked="0"/>
    </xf>
    <xf numFmtId="0" fontId="24" fillId="36" borderId="15" xfId="0" applyFont="1" applyFill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 textRotation="255"/>
      <protection locked="0"/>
    </xf>
    <xf numFmtId="0" fontId="22" fillId="0" borderId="22" xfId="0" applyFont="1" applyBorder="1" applyAlignment="1" applyProtection="1">
      <alignment horizontal="center" vertical="center" textRotation="255"/>
      <protection locked="0"/>
    </xf>
    <xf numFmtId="0" fontId="22" fillId="0" borderId="0" xfId="0" applyFont="1" applyBorder="1" applyAlignment="1" applyProtection="1">
      <alignment horizontal="center" vertical="center" textRotation="255"/>
      <protection locked="0"/>
    </xf>
    <xf numFmtId="0" fontId="22" fillId="0" borderId="23" xfId="0" applyFont="1" applyBorder="1" applyAlignment="1" applyProtection="1">
      <alignment horizontal="center" vertical="center" textRotation="255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2" fillId="0" borderId="24" xfId="0" applyFont="1" applyBorder="1" applyAlignment="1" applyProtection="1">
      <alignment horizontal="center" vertical="center" textRotation="255"/>
      <protection locked="0"/>
    </xf>
    <xf numFmtId="0" fontId="22" fillId="0" borderId="25" xfId="0" applyFont="1" applyBorder="1" applyAlignment="1" applyProtection="1">
      <alignment horizontal="center" vertical="center" textRotation="255"/>
      <protection locked="0"/>
    </xf>
    <xf numFmtId="0" fontId="22" fillId="0" borderId="26" xfId="0" applyFont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view="pageBreakPreview" zoomScale="90" zoomScaleSheetLayoutView="90" zoomScalePageLayoutView="0" workbookViewId="0" topLeftCell="A126">
      <pane xSplit="3" topLeftCell="D1" activePane="topRight" state="frozen"/>
      <selection pane="topLeft" activeCell="A9" sqref="A9"/>
      <selection pane="topRight" activeCell="B126" sqref="B126:B132"/>
    </sheetView>
  </sheetViews>
  <sheetFormatPr defaultColWidth="9.00390625" defaultRowHeight="12.75"/>
  <cols>
    <col min="1" max="1" width="3.25390625" style="2" customWidth="1"/>
    <col min="2" max="2" width="69.25390625" style="2" customWidth="1"/>
    <col min="3" max="3" width="9.25390625" style="2" customWidth="1"/>
    <col min="4" max="4" width="3.25390625" style="2" customWidth="1"/>
    <col min="5" max="5" width="14.75390625" style="2" customWidth="1"/>
    <col min="6" max="6" width="16.00390625" style="2" customWidth="1"/>
    <col min="7" max="7" width="14.875" style="2" customWidth="1"/>
    <col min="8" max="8" width="15.25390625" style="2" bestFit="1" customWidth="1"/>
    <col min="9" max="9" width="15.375" style="2" bestFit="1" customWidth="1"/>
    <col min="10" max="10" width="16.25390625" style="2" customWidth="1"/>
    <col min="11" max="15" width="14.75390625" style="2" customWidth="1"/>
    <col min="16" max="16" width="16.375" style="2" bestFit="1" customWidth="1"/>
    <col min="17" max="17" width="3.375" style="2" customWidth="1"/>
    <col min="18" max="18" width="19.375" style="2" customWidth="1"/>
    <col min="19" max="16384" width="9.125" style="2" customWidth="1"/>
  </cols>
  <sheetData>
    <row r="1" spans="1:11" ht="19.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3" ht="12.75" customHeight="1">
      <c r="A3" s="97"/>
      <c r="B3" s="97"/>
      <c r="C3" s="97"/>
    </row>
    <row r="4" spans="2:16" ht="12.75">
      <c r="B4" s="105" t="s">
        <v>35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2:16" ht="12.7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8" spans="1:18" ht="15" customHeight="1">
      <c r="A8" s="9"/>
      <c r="B8" s="10" t="s">
        <v>13</v>
      </c>
      <c r="C8" s="10" t="s">
        <v>28</v>
      </c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"/>
      <c r="R8" s="11"/>
    </row>
    <row r="9" spans="1:18" s="3" customFormat="1" ht="15" customHeight="1">
      <c r="A9" s="94" t="s">
        <v>13</v>
      </c>
      <c r="B9" s="12"/>
      <c r="C9" s="13"/>
      <c r="D9" s="102" t="s">
        <v>13</v>
      </c>
      <c r="E9" s="14" t="s">
        <v>0</v>
      </c>
      <c r="F9" s="14" t="s">
        <v>1</v>
      </c>
      <c r="G9" s="14" t="s">
        <v>2</v>
      </c>
      <c r="H9" s="14" t="s">
        <v>3</v>
      </c>
      <c r="I9" s="14" t="s">
        <v>4</v>
      </c>
      <c r="J9" s="14" t="s">
        <v>5</v>
      </c>
      <c r="K9" s="14" t="s">
        <v>6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06" t="s">
        <v>13</v>
      </c>
      <c r="R9" s="12" t="s">
        <v>12</v>
      </c>
    </row>
    <row r="10" spans="1:18" ht="15" customHeight="1">
      <c r="A10" s="95"/>
      <c r="B10" s="15"/>
      <c r="C10" s="16"/>
      <c r="D10" s="103"/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2" t="s">
        <v>12</v>
      </c>
      <c r="M10" s="12" t="s">
        <v>12</v>
      </c>
      <c r="N10" s="12" t="s">
        <v>12</v>
      </c>
      <c r="O10" s="12" t="s">
        <v>12</v>
      </c>
      <c r="P10" s="12" t="s">
        <v>12</v>
      </c>
      <c r="Q10" s="107"/>
      <c r="R10" s="12" t="s">
        <v>24</v>
      </c>
    </row>
    <row r="11" spans="1:18" ht="15" customHeight="1">
      <c r="A11" s="95"/>
      <c r="B11" s="9"/>
      <c r="C11" s="9"/>
      <c r="D11" s="10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7"/>
      <c r="R11" s="18">
        <f aca="true" t="shared" si="0" ref="R11:R56">SUM(E11:P11)</f>
        <v>0</v>
      </c>
    </row>
    <row r="12" spans="1:18" ht="15">
      <c r="A12" s="95"/>
      <c r="B12" s="68"/>
      <c r="C12" s="69"/>
      <c r="D12" s="103"/>
      <c r="E12" s="76"/>
      <c r="F12" s="77"/>
      <c r="G12" s="77"/>
      <c r="H12" s="77"/>
      <c r="I12" s="77"/>
      <c r="J12" s="77"/>
      <c r="K12" s="76"/>
      <c r="L12" s="77"/>
      <c r="M12" s="77"/>
      <c r="N12" s="77"/>
      <c r="O12" s="77"/>
      <c r="P12" s="77"/>
      <c r="Q12" s="107"/>
      <c r="R12" s="18">
        <f t="shared" si="0"/>
        <v>0</v>
      </c>
    </row>
    <row r="13" spans="1:18" ht="15">
      <c r="A13" s="95"/>
      <c r="B13" s="70"/>
      <c r="C13" s="71"/>
      <c r="D13" s="103"/>
      <c r="E13" s="78"/>
      <c r="F13" s="79"/>
      <c r="G13" s="79"/>
      <c r="H13" s="79"/>
      <c r="I13" s="79"/>
      <c r="J13" s="79"/>
      <c r="K13" s="78"/>
      <c r="L13" s="79"/>
      <c r="M13" s="79"/>
      <c r="N13" s="79"/>
      <c r="O13" s="79"/>
      <c r="P13" s="79"/>
      <c r="Q13" s="107"/>
      <c r="R13" s="18">
        <f t="shared" si="0"/>
        <v>0</v>
      </c>
    </row>
    <row r="14" spans="1:18" ht="15">
      <c r="A14" s="95"/>
      <c r="B14" s="70"/>
      <c r="C14" s="71"/>
      <c r="D14" s="103"/>
      <c r="E14" s="78"/>
      <c r="F14" s="79"/>
      <c r="G14" s="79"/>
      <c r="H14" s="79"/>
      <c r="I14" s="79"/>
      <c r="J14" s="79"/>
      <c r="K14" s="78"/>
      <c r="L14" s="79"/>
      <c r="M14" s="79"/>
      <c r="N14" s="79"/>
      <c r="O14" s="79"/>
      <c r="P14" s="79"/>
      <c r="Q14" s="107"/>
      <c r="R14" s="18">
        <f t="shared" si="0"/>
        <v>0</v>
      </c>
    </row>
    <row r="15" spans="1:18" ht="15">
      <c r="A15" s="95"/>
      <c r="B15" s="70"/>
      <c r="C15" s="71"/>
      <c r="D15" s="103"/>
      <c r="E15" s="78"/>
      <c r="F15" s="79"/>
      <c r="G15" s="79"/>
      <c r="H15" s="79"/>
      <c r="I15" s="79"/>
      <c r="J15" s="79"/>
      <c r="K15" s="78"/>
      <c r="L15" s="79"/>
      <c r="M15" s="79"/>
      <c r="N15" s="79"/>
      <c r="O15" s="79"/>
      <c r="P15" s="79"/>
      <c r="Q15" s="107"/>
      <c r="R15" s="18">
        <f t="shared" si="0"/>
        <v>0</v>
      </c>
    </row>
    <row r="16" spans="1:18" ht="15">
      <c r="A16" s="95"/>
      <c r="B16" s="72"/>
      <c r="C16" s="71"/>
      <c r="D16" s="10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07"/>
      <c r="R16" s="18">
        <f t="shared" si="0"/>
        <v>0</v>
      </c>
    </row>
    <row r="17" spans="1:18" ht="15" customHeight="1">
      <c r="A17" s="95"/>
      <c r="B17" s="70"/>
      <c r="C17" s="71"/>
      <c r="D17" s="103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07"/>
      <c r="R17" s="18">
        <f t="shared" si="0"/>
        <v>0</v>
      </c>
    </row>
    <row r="18" spans="1:18" ht="15">
      <c r="A18" s="95"/>
      <c r="B18" s="70"/>
      <c r="C18" s="71"/>
      <c r="D18" s="10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107"/>
      <c r="R18" s="18">
        <f t="shared" si="0"/>
        <v>0</v>
      </c>
    </row>
    <row r="19" spans="1:18" ht="15">
      <c r="A19" s="95"/>
      <c r="B19" s="70"/>
      <c r="C19" s="71"/>
      <c r="D19" s="10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07"/>
      <c r="R19" s="18">
        <f t="shared" si="0"/>
        <v>0</v>
      </c>
    </row>
    <row r="20" spans="1:18" ht="15">
      <c r="A20" s="95"/>
      <c r="B20" s="70"/>
      <c r="C20" s="71"/>
      <c r="D20" s="10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07"/>
      <c r="R20" s="18">
        <f t="shared" si="0"/>
        <v>0</v>
      </c>
    </row>
    <row r="21" spans="1:18" ht="15" customHeight="1">
      <c r="A21" s="95"/>
      <c r="B21" s="70"/>
      <c r="C21" s="71"/>
      <c r="D21" s="10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107"/>
      <c r="R21" s="18">
        <f t="shared" si="0"/>
        <v>0</v>
      </c>
    </row>
    <row r="22" spans="1:18" ht="15" customHeight="1">
      <c r="A22" s="95"/>
      <c r="B22" s="70"/>
      <c r="C22" s="71"/>
      <c r="D22" s="103"/>
      <c r="E22" s="78"/>
      <c r="F22" s="79"/>
      <c r="G22" s="79"/>
      <c r="H22" s="79"/>
      <c r="I22" s="79"/>
      <c r="J22" s="79"/>
      <c r="K22" s="78"/>
      <c r="L22" s="79"/>
      <c r="M22" s="79"/>
      <c r="N22" s="79"/>
      <c r="O22" s="79"/>
      <c r="P22" s="79"/>
      <c r="Q22" s="107"/>
      <c r="R22" s="18">
        <f t="shared" si="0"/>
        <v>0</v>
      </c>
    </row>
    <row r="23" spans="1:18" ht="15" customHeight="1">
      <c r="A23" s="95"/>
      <c r="B23" s="70"/>
      <c r="C23" s="71"/>
      <c r="D23" s="103"/>
      <c r="E23" s="78"/>
      <c r="F23" s="78"/>
      <c r="G23" s="78"/>
      <c r="H23" s="79"/>
      <c r="I23" s="79"/>
      <c r="J23" s="79"/>
      <c r="K23" s="78"/>
      <c r="L23" s="79"/>
      <c r="M23" s="79"/>
      <c r="N23" s="79"/>
      <c r="O23" s="79"/>
      <c r="P23" s="79"/>
      <c r="Q23" s="107"/>
      <c r="R23" s="18">
        <f t="shared" si="0"/>
        <v>0</v>
      </c>
    </row>
    <row r="24" spans="1:18" ht="15" customHeight="1">
      <c r="A24" s="95"/>
      <c r="B24" s="70"/>
      <c r="C24" s="71"/>
      <c r="D24" s="103"/>
      <c r="E24" s="78"/>
      <c r="F24" s="79"/>
      <c r="G24" s="79"/>
      <c r="H24" s="79"/>
      <c r="I24" s="79"/>
      <c r="J24" s="79"/>
      <c r="K24" s="78"/>
      <c r="L24" s="79"/>
      <c r="M24" s="79"/>
      <c r="N24" s="79"/>
      <c r="O24" s="79"/>
      <c r="P24" s="79"/>
      <c r="Q24" s="107"/>
      <c r="R24" s="18">
        <f t="shared" si="0"/>
        <v>0</v>
      </c>
    </row>
    <row r="25" spans="1:18" ht="15" customHeight="1">
      <c r="A25" s="95"/>
      <c r="B25" s="70"/>
      <c r="C25" s="71"/>
      <c r="D25" s="103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107"/>
      <c r="R25" s="18">
        <f t="shared" si="0"/>
        <v>0</v>
      </c>
    </row>
    <row r="26" spans="1:18" ht="15" customHeight="1">
      <c r="A26" s="95"/>
      <c r="B26" s="70"/>
      <c r="C26" s="73"/>
      <c r="D26" s="103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107"/>
      <c r="R26" s="18">
        <f t="shared" si="0"/>
        <v>0</v>
      </c>
    </row>
    <row r="27" spans="1:18" ht="15" customHeight="1">
      <c r="A27" s="95"/>
      <c r="B27" s="70"/>
      <c r="C27" s="71"/>
      <c r="D27" s="103"/>
      <c r="E27" s="78"/>
      <c r="F27" s="78"/>
      <c r="G27" s="78"/>
      <c r="H27" s="79"/>
      <c r="I27" s="79"/>
      <c r="J27" s="79"/>
      <c r="K27" s="78"/>
      <c r="L27" s="78"/>
      <c r="M27" s="78"/>
      <c r="N27" s="78"/>
      <c r="O27" s="78"/>
      <c r="P27" s="78"/>
      <c r="Q27" s="107"/>
      <c r="R27" s="18">
        <f t="shared" si="0"/>
        <v>0</v>
      </c>
    </row>
    <row r="28" spans="1:18" ht="15" customHeight="1">
      <c r="A28" s="95"/>
      <c r="B28" s="70"/>
      <c r="C28" s="71"/>
      <c r="D28" s="103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107"/>
      <c r="R28" s="18">
        <f t="shared" si="0"/>
        <v>0</v>
      </c>
    </row>
    <row r="29" spans="1:18" ht="15" customHeight="1">
      <c r="A29" s="95"/>
      <c r="B29" s="70"/>
      <c r="C29" s="71"/>
      <c r="D29" s="103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107"/>
      <c r="R29" s="18">
        <f t="shared" si="0"/>
        <v>0</v>
      </c>
    </row>
    <row r="30" spans="1:18" ht="15" customHeight="1">
      <c r="A30" s="95"/>
      <c r="B30" s="74"/>
      <c r="C30" s="75"/>
      <c r="D30" s="103"/>
      <c r="E30" s="85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07"/>
      <c r="R30" s="18">
        <f t="shared" si="0"/>
        <v>0</v>
      </c>
    </row>
    <row r="31" spans="1:18" ht="15" customHeight="1">
      <c r="A31" s="95"/>
      <c r="B31" s="74"/>
      <c r="C31" s="75"/>
      <c r="D31" s="103"/>
      <c r="E31" s="85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07"/>
      <c r="R31" s="18">
        <f t="shared" si="0"/>
        <v>0</v>
      </c>
    </row>
    <row r="32" spans="1:18" ht="15" customHeight="1">
      <c r="A32" s="95"/>
      <c r="B32" s="74"/>
      <c r="C32" s="75"/>
      <c r="D32" s="103"/>
      <c r="E32" s="85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107"/>
      <c r="R32" s="18">
        <f t="shared" si="0"/>
        <v>0</v>
      </c>
    </row>
    <row r="33" spans="1:18" ht="15" customHeight="1">
      <c r="A33" s="95"/>
      <c r="B33" s="74"/>
      <c r="C33" s="75"/>
      <c r="D33" s="103"/>
      <c r="E33" s="85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107"/>
      <c r="R33" s="18">
        <f t="shared" si="0"/>
        <v>0</v>
      </c>
    </row>
    <row r="34" spans="1:18" ht="15" customHeight="1">
      <c r="A34" s="95"/>
      <c r="B34" s="74"/>
      <c r="C34" s="75"/>
      <c r="D34" s="103"/>
      <c r="E34" s="85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07"/>
      <c r="R34" s="18">
        <f t="shared" si="0"/>
        <v>0</v>
      </c>
    </row>
    <row r="35" spans="1:18" ht="15" customHeight="1">
      <c r="A35" s="95"/>
      <c r="B35" s="74"/>
      <c r="C35" s="75"/>
      <c r="D35" s="103"/>
      <c r="E35" s="85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107"/>
      <c r="R35" s="18">
        <f t="shared" si="0"/>
        <v>0</v>
      </c>
    </row>
    <row r="36" spans="1:18" ht="15" customHeight="1">
      <c r="A36" s="95"/>
      <c r="B36" s="74"/>
      <c r="C36" s="75"/>
      <c r="D36" s="103"/>
      <c r="E36" s="85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107"/>
      <c r="R36" s="18">
        <f t="shared" si="0"/>
        <v>0</v>
      </c>
    </row>
    <row r="37" spans="1:18" ht="15" customHeight="1">
      <c r="A37" s="95"/>
      <c r="B37" s="74"/>
      <c r="C37" s="75"/>
      <c r="D37" s="103"/>
      <c r="E37" s="85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07"/>
      <c r="R37" s="18">
        <f t="shared" si="0"/>
        <v>0</v>
      </c>
    </row>
    <row r="38" spans="1:18" ht="15" customHeight="1">
      <c r="A38" s="95"/>
      <c r="B38" s="74"/>
      <c r="C38" s="75"/>
      <c r="D38" s="103"/>
      <c r="E38" s="85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107"/>
      <c r="R38" s="18">
        <f t="shared" si="0"/>
        <v>0</v>
      </c>
    </row>
    <row r="39" spans="1:18" ht="15" customHeight="1">
      <c r="A39" s="95"/>
      <c r="B39" s="74"/>
      <c r="C39" s="75"/>
      <c r="D39" s="103"/>
      <c r="E39" s="85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107"/>
      <c r="R39" s="18">
        <f t="shared" si="0"/>
        <v>0</v>
      </c>
    </row>
    <row r="40" spans="1:18" ht="15" customHeight="1">
      <c r="A40" s="95"/>
      <c r="B40" s="74"/>
      <c r="C40" s="75"/>
      <c r="D40" s="103"/>
      <c r="E40" s="85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107"/>
      <c r="R40" s="18">
        <f t="shared" si="0"/>
        <v>0</v>
      </c>
    </row>
    <row r="41" spans="1:18" ht="15" customHeight="1">
      <c r="A41" s="95"/>
      <c r="B41" s="74"/>
      <c r="C41" s="75"/>
      <c r="D41" s="103"/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07"/>
      <c r="R41" s="18">
        <f t="shared" si="0"/>
        <v>0</v>
      </c>
    </row>
    <row r="42" spans="1:18" ht="15" customHeight="1">
      <c r="A42" s="95"/>
      <c r="B42" s="74"/>
      <c r="C42" s="75"/>
      <c r="D42" s="103"/>
      <c r="E42" s="8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07"/>
      <c r="R42" s="18">
        <f t="shared" si="0"/>
        <v>0</v>
      </c>
    </row>
    <row r="43" spans="1:18" ht="15" customHeight="1">
      <c r="A43" s="95"/>
      <c r="B43" s="74"/>
      <c r="C43" s="75"/>
      <c r="D43" s="103"/>
      <c r="E43" s="8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07"/>
      <c r="R43" s="18">
        <f t="shared" si="0"/>
        <v>0</v>
      </c>
    </row>
    <row r="44" spans="1:18" ht="15" customHeight="1">
      <c r="A44" s="95"/>
      <c r="B44" s="74"/>
      <c r="C44" s="75"/>
      <c r="D44" s="103"/>
      <c r="E44" s="8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07"/>
      <c r="R44" s="18">
        <f t="shared" si="0"/>
        <v>0</v>
      </c>
    </row>
    <row r="45" spans="1:18" ht="15" customHeight="1">
      <c r="A45" s="95"/>
      <c r="B45" s="74"/>
      <c r="C45" s="75"/>
      <c r="D45" s="103"/>
      <c r="E45" s="8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07"/>
      <c r="R45" s="18">
        <f t="shared" si="0"/>
        <v>0</v>
      </c>
    </row>
    <row r="46" spans="1:18" ht="15" customHeight="1">
      <c r="A46" s="95"/>
      <c r="B46" s="74"/>
      <c r="C46" s="75"/>
      <c r="D46" s="103"/>
      <c r="E46" s="8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07"/>
      <c r="R46" s="18">
        <f t="shared" si="0"/>
        <v>0</v>
      </c>
    </row>
    <row r="47" spans="1:18" ht="15" customHeight="1">
      <c r="A47" s="95"/>
      <c r="B47" s="74"/>
      <c r="C47" s="75"/>
      <c r="D47" s="103"/>
      <c r="E47" s="85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07"/>
      <c r="R47" s="18">
        <f t="shared" si="0"/>
        <v>0</v>
      </c>
    </row>
    <row r="48" spans="1:18" ht="15" customHeight="1">
      <c r="A48" s="95"/>
      <c r="B48" s="74"/>
      <c r="C48" s="75"/>
      <c r="D48" s="103"/>
      <c r="E48" s="85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07"/>
      <c r="R48" s="18">
        <f t="shared" si="0"/>
        <v>0</v>
      </c>
    </row>
    <row r="49" spans="1:18" ht="15" customHeight="1">
      <c r="A49" s="95"/>
      <c r="B49" s="74"/>
      <c r="C49" s="75"/>
      <c r="D49" s="103"/>
      <c r="E49" s="8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07"/>
      <c r="R49" s="18">
        <f t="shared" si="0"/>
        <v>0</v>
      </c>
    </row>
    <row r="50" spans="1:18" ht="15" customHeight="1">
      <c r="A50" s="95"/>
      <c r="B50" s="74"/>
      <c r="C50" s="75"/>
      <c r="D50" s="103"/>
      <c r="E50" s="85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07"/>
      <c r="R50" s="18">
        <f t="shared" si="0"/>
        <v>0</v>
      </c>
    </row>
    <row r="51" spans="1:18" ht="15" customHeight="1">
      <c r="A51" s="95"/>
      <c r="B51" s="74"/>
      <c r="C51" s="75"/>
      <c r="D51" s="103"/>
      <c r="E51" s="85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07"/>
      <c r="R51" s="18">
        <f t="shared" si="0"/>
        <v>0</v>
      </c>
    </row>
    <row r="52" spans="1:18" ht="15" customHeight="1">
      <c r="A52" s="95"/>
      <c r="B52" s="74"/>
      <c r="C52" s="75"/>
      <c r="D52" s="103"/>
      <c r="E52" s="85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07"/>
      <c r="R52" s="18">
        <f t="shared" si="0"/>
        <v>0</v>
      </c>
    </row>
    <row r="53" spans="1:18" ht="15" customHeight="1">
      <c r="A53" s="95"/>
      <c r="B53" s="74"/>
      <c r="C53" s="75"/>
      <c r="D53" s="103"/>
      <c r="E53" s="85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07"/>
      <c r="R53" s="18">
        <f t="shared" si="0"/>
        <v>0</v>
      </c>
    </row>
    <row r="54" spans="1:18" ht="15" customHeight="1">
      <c r="A54" s="95"/>
      <c r="B54" s="74"/>
      <c r="C54" s="75"/>
      <c r="D54" s="103"/>
      <c r="E54" s="85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07"/>
      <c r="R54" s="18">
        <f t="shared" si="0"/>
        <v>0</v>
      </c>
    </row>
    <row r="55" spans="1:18" ht="15" customHeight="1">
      <c r="A55" s="95"/>
      <c r="B55" s="74"/>
      <c r="C55" s="75"/>
      <c r="D55" s="103"/>
      <c r="E55" s="85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07"/>
      <c r="R55" s="18">
        <f t="shared" si="0"/>
        <v>0</v>
      </c>
    </row>
    <row r="56" spans="1:18" s="4" customFormat="1" ht="15" customHeight="1">
      <c r="A56" s="95"/>
      <c r="B56" s="74"/>
      <c r="C56" s="75"/>
      <c r="D56" s="103"/>
      <c r="E56" s="85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07"/>
      <c r="R56" s="18">
        <f t="shared" si="0"/>
        <v>0</v>
      </c>
    </row>
    <row r="57" spans="1:18" s="5" customFormat="1" ht="15" customHeight="1">
      <c r="A57" s="95"/>
      <c r="B57" s="24" t="s">
        <v>14</v>
      </c>
      <c r="C57" s="25"/>
      <c r="D57" s="103"/>
      <c r="E57" s="26">
        <f aca="true" t="shared" si="1" ref="E57:P57">SUM(E11:E56)</f>
        <v>0</v>
      </c>
      <c r="F57" s="26">
        <f t="shared" si="1"/>
        <v>0</v>
      </c>
      <c r="G57" s="26">
        <f t="shared" si="1"/>
        <v>0</v>
      </c>
      <c r="H57" s="26">
        <f t="shared" si="1"/>
        <v>0</v>
      </c>
      <c r="I57" s="26">
        <f t="shared" si="1"/>
        <v>0</v>
      </c>
      <c r="J57" s="26">
        <f t="shared" si="1"/>
        <v>0</v>
      </c>
      <c r="K57" s="26">
        <f t="shared" si="1"/>
        <v>0</v>
      </c>
      <c r="L57" s="26">
        <f t="shared" si="1"/>
        <v>0</v>
      </c>
      <c r="M57" s="26">
        <f t="shared" si="1"/>
        <v>0</v>
      </c>
      <c r="N57" s="26">
        <f t="shared" si="1"/>
        <v>0</v>
      </c>
      <c r="O57" s="26">
        <f t="shared" si="1"/>
        <v>0</v>
      </c>
      <c r="P57" s="26">
        <f t="shared" si="1"/>
        <v>0</v>
      </c>
      <c r="Q57" s="107"/>
      <c r="R57" s="27">
        <f>SUM(E57:P57)</f>
        <v>0</v>
      </c>
    </row>
    <row r="58" spans="1:18" ht="15" customHeight="1">
      <c r="A58" s="96"/>
      <c r="B58" s="28" t="s">
        <v>15</v>
      </c>
      <c r="C58" s="29"/>
      <c r="D58" s="104"/>
      <c r="E58" s="30"/>
      <c r="F58" s="30"/>
      <c r="G58" s="30"/>
      <c r="H58" s="30"/>
      <c r="I58" s="30"/>
      <c r="J58" s="30"/>
      <c r="K58" s="30"/>
      <c r="L58" s="30"/>
      <c r="M58" s="31"/>
      <c r="N58" s="30"/>
      <c r="O58" s="31"/>
      <c r="P58" s="30"/>
      <c r="Q58" s="108"/>
      <c r="R58" s="30"/>
    </row>
    <row r="59" spans="1:18" ht="15" customHeight="1">
      <c r="A59" s="94"/>
      <c r="B59" s="32"/>
      <c r="C59" s="33"/>
      <c r="D59" s="94" t="s">
        <v>15</v>
      </c>
      <c r="E59" s="34" t="s">
        <v>0</v>
      </c>
      <c r="F59" s="34" t="s">
        <v>1</v>
      </c>
      <c r="G59" s="34" t="s">
        <v>2</v>
      </c>
      <c r="H59" s="34" t="s">
        <v>3</v>
      </c>
      <c r="I59" s="34" t="s">
        <v>4</v>
      </c>
      <c r="J59" s="34" t="s">
        <v>5</v>
      </c>
      <c r="K59" s="34" t="s">
        <v>6</v>
      </c>
      <c r="L59" s="34" t="s">
        <v>7</v>
      </c>
      <c r="M59" s="34" t="s">
        <v>8</v>
      </c>
      <c r="N59" s="34" t="s">
        <v>9</v>
      </c>
      <c r="O59" s="34" t="s">
        <v>10</v>
      </c>
      <c r="P59" s="34" t="s">
        <v>11</v>
      </c>
      <c r="Q59" s="94" t="s">
        <v>15</v>
      </c>
      <c r="R59" s="12" t="s">
        <v>12</v>
      </c>
    </row>
    <row r="60" spans="1:18" ht="15" customHeight="1">
      <c r="A60" s="95"/>
      <c r="B60" s="32"/>
      <c r="C60" s="16"/>
      <c r="D60" s="95"/>
      <c r="E60" s="13" t="s">
        <v>12</v>
      </c>
      <c r="F60" s="13" t="s">
        <v>12</v>
      </c>
      <c r="G60" s="13" t="s">
        <v>12</v>
      </c>
      <c r="H60" s="13" t="s">
        <v>12</v>
      </c>
      <c r="I60" s="13" t="s">
        <v>12</v>
      </c>
      <c r="J60" s="13" t="s">
        <v>12</v>
      </c>
      <c r="K60" s="13" t="s">
        <v>12</v>
      </c>
      <c r="L60" s="13" t="s">
        <v>12</v>
      </c>
      <c r="M60" s="13" t="s">
        <v>12</v>
      </c>
      <c r="N60" s="13" t="s">
        <v>12</v>
      </c>
      <c r="O60" s="13" t="s">
        <v>12</v>
      </c>
      <c r="P60" s="13" t="s">
        <v>12</v>
      </c>
      <c r="Q60" s="95"/>
      <c r="R60" s="12" t="s">
        <v>24</v>
      </c>
    </row>
    <row r="61" spans="1:18" ht="15" customHeight="1">
      <c r="A61" s="95"/>
      <c r="B61" s="70"/>
      <c r="C61" s="75"/>
      <c r="D61" s="95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95"/>
      <c r="R61" s="18">
        <f>SUM(E61:P61)</f>
        <v>0</v>
      </c>
    </row>
    <row r="62" spans="1:17" ht="15" customHeight="1">
      <c r="A62" s="95"/>
      <c r="B62" s="93"/>
      <c r="C62" s="75"/>
      <c r="D62" s="95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95"/>
    </row>
    <row r="63" spans="1:18" ht="15" customHeight="1">
      <c r="A63" s="95"/>
      <c r="B63" s="70"/>
      <c r="C63" s="75"/>
      <c r="D63" s="95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95"/>
      <c r="R63" s="18">
        <f aca="true" t="shared" si="2" ref="R63:R92">SUM(E63:P63)</f>
        <v>0</v>
      </c>
    </row>
    <row r="64" spans="1:18" ht="15" customHeight="1">
      <c r="A64" s="95"/>
      <c r="B64" s="70"/>
      <c r="C64" s="75"/>
      <c r="D64" s="95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95"/>
      <c r="R64" s="18">
        <f t="shared" si="2"/>
        <v>0</v>
      </c>
    </row>
    <row r="65" spans="1:18" ht="15" customHeight="1">
      <c r="A65" s="95"/>
      <c r="B65" s="70"/>
      <c r="C65" s="75"/>
      <c r="D65" s="95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95"/>
      <c r="R65" s="18">
        <f t="shared" si="2"/>
        <v>0</v>
      </c>
    </row>
    <row r="66" spans="1:18" ht="15" customHeight="1">
      <c r="A66" s="95"/>
      <c r="B66" s="70"/>
      <c r="C66" s="71"/>
      <c r="D66" s="95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95"/>
      <c r="R66" s="18">
        <f t="shared" si="2"/>
        <v>0</v>
      </c>
    </row>
    <row r="67" spans="1:18" ht="15" customHeight="1">
      <c r="A67" s="95"/>
      <c r="B67" s="70"/>
      <c r="C67" s="71"/>
      <c r="D67" s="95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95"/>
      <c r="R67" s="18">
        <f t="shared" si="2"/>
        <v>0</v>
      </c>
    </row>
    <row r="68" spans="1:18" ht="15" customHeight="1">
      <c r="A68" s="95"/>
      <c r="B68" s="70"/>
      <c r="C68" s="71"/>
      <c r="D68" s="95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95"/>
      <c r="R68" s="18">
        <f t="shared" si="2"/>
        <v>0</v>
      </c>
    </row>
    <row r="69" spans="1:18" ht="15" customHeight="1">
      <c r="A69" s="95"/>
      <c r="B69" s="70"/>
      <c r="C69" s="71"/>
      <c r="D69" s="95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5"/>
      <c r="R69" s="18">
        <f t="shared" si="2"/>
        <v>0</v>
      </c>
    </row>
    <row r="70" spans="1:18" ht="15" customHeight="1">
      <c r="A70" s="95"/>
      <c r="B70" s="70"/>
      <c r="C70" s="71"/>
      <c r="D70" s="95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95"/>
      <c r="R70" s="18">
        <f t="shared" si="2"/>
        <v>0</v>
      </c>
    </row>
    <row r="71" spans="1:18" ht="15" customHeight="1">
      <c r="A71" s="95"/>
      <c r="B71" s="70"/>
      <c r="C71" s="71"/>
      <c r="D71" s="95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95"/>
      <c r="R71" s="18">
        <f t="shared" si="2"/>
        <v>0</v>
      </c>
    </row>
    <row r="72" spans="1:18" ht="15" customHeight="1">
      <c r="A72" s="95"/>
      <c r="B72" s="70"/>
      <c r="C72" s="71"/>
      <c r="D72" s="95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95"/>
      <c r="R72" s="18">
        <f t="shared" si="2"/>
        <v>0</v>
      </c>
    </row>
    <row r="73" spans="1:18" ht="15" customHeight="1">
      <c r="A73" s="95"/>
      <c r="B73" s="70"/>
      <c r="C73" s="71"/>
      <c r="D73" s="95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95"/>
      <c r="R73" s="18">
        <f t="shared" si="2"/>
        <v>0</v>
      </c>
    </row>
    <row r="74" spans="1:18" ht="15" customHeight="1">
      <c r="A74" s="95"/>
      <c r="B74" s="86"/>
      <c r="C74" s="75"/>
      <c r="D74" s="9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95"/>
      <c r="R74" s="18">
        <f t="shared" si="2"/>
        <v>0</v>
      </c>
    </row>
    <row r="75" spans="1:18" ht="15" customHeight="1">
      <c r="A75" s="95"/>
      <c r="B75" s="86"/>
      <c r="C75" s="75"/>
      <c r="D75" s="9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95"/>
      <c r="R75" s="18">
        <f t="shared" si="2"/>
        <v>0</v>
      </c>
    </row>
    <row r="76" spans="1:18" ht="15" customHeight="1">
      <c r="A76" s="95"/>
      <c r="B76" s="86"/>
      <c r="C76" s="75"/>
      <c r="D76" s="9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95"/>
      <c r="R76" s="18">
        <f t="shared" si="2"/>
        <v>0</v>
      </c>
    </row>
    <row r="77" spans="1:18" ht="15" customHeight="1">
      <c r="A77" s="95"/>
      <c r="B77" s="86"/>
      <c r="C77" s="75"/>
      <c r="D77" s="9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5"/>
      <c r="R77" s="18">
        <f t="shared" si="2"/>
        <v>0</v>
      </c>
    </row>
    <row r="78" spans="1:18" ht="15" customHeight="1">
      <c r="A78" s="95"/>
      <c r="B78" s="74"/>
      <c r="C78" s="75"/>
      <c r="D78" s="9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95"/>
      <c r="R78" s="18">
        <f t="shared" si="2"/>
        <v>0</v>
      </c>
    </row>
    <row r="79" spans="1:18" ht="15" customHeight="1">
      <c r="A79" s="95"/>
      <c r="B79" s="74"/>
      <c r="C79" s="75"/>
      <c r="D79" s="9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95"/>
      <c r="R79" s="18">
        <f t="shared" si="2"/>
        <v>0</v>
      </c>
    </row>
    <row r="80" spans="1:18" ht="15" customHeight="1">
      <c r="A80" s="95"/>
      <c r="B80" s="86"/>
      <c r="C80" s="75"/>
      <c r="D80" s="9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95"/>
      <c r="R80" s="18">
        <f t="shared" si="2"/>
        <v>0</v>
      </c>
    </row>
    <row r="81" spans="1:18" ht="15" customHeight="1">
      <c r="A81" s="95"/>
      <c r="B81" s="86"/>
      <c r="C81" s="75"/>
      <c r="D81" s="9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95"/>
      <c r="R81" s="18">
        <f t="shared" si="2"/>
        <v>0</v>
      </c>
    </row>
    <row r="82" spans="1:18" ht="15" customHeight="1">
      <c r="A82" s="95"/>
      <c r="B82" s="86"/>
      <c r="C82" s="75"/>
      <c r="D82" s="9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95"/>
      <c r="R82" s="18">
        <f t="shared" si="2"/>
        <v>0</v>
      </c>
    </row>
    <row r="83" spans="1:18" ht="15" customHeight="1">
      <c r="A83" s="95"/>
      <c r="B83" s="74"/>
      <c r="C83" s="75"/>
      <c r="D83" s="9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95"/>
      <c r="R83" s="18">
        <f t="shared" si="2"/>
        <v>0</v>
      </c>
    </row>
    <row r="84" spans="1:18" ht="15" customHeight="1">
      <c r="A84" s="95"/>
      <c r="B84" s="86"/>
      <c r="C84" s="75"/>
      <c r="D84" s="9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95"/>
      <c r="R84" s="18">
        <f t="shared" si="2"/>
        <v>0</v>
      </c>
    </row>
    <row r="85" spans="1:18" ht="15" customHeight="1">
      <c r="A85" s="95"/>
      <c r="B85" s="86"/>
      <c r="C85" s="75"/>
      <c r="D85" s="9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95"/>
      <c r="R85" s="18">
        <f t="shared" si="2"/>
        <v>0</v>
      </c>
    </row>
    <row r="86" spans="1:18" ht="15" customHeight="1">
      <c r="A86" s="95"/>
      <c r="B86" s="86"/>
      <c r="C86" s="75"/>
      <c r="D86" s="9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95"/>
      <c r="R86" s="18">
        <f t="shared" si="2"/>
        <v>0</v>
      </c>
    </row>
    <row r="87" spans="1:18" ht="15" customHeight="1">
      <c r="A87" s="95"/>
      <c r="B87" s="88"/>
      <c r="C87" s="75"/>
      <c r="D87" s="9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95"/>
      <c r="R87" s="18">
        <f t="shared" si="2"/>
        <v>0</v>
      </c>
    </row>
    <row r="88" spans="1:18" ht="15" customHeight="1">
      <c r="A88" s="95"/>
      <c r="B88" s="74"/>
      <c r="C88" s="75"/>
      <c r="D88" s="9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95"/>
      <c r="R88" s="18">
        <f t="shared" si="2"/>
        <v>0</v>
      </c>
    </row>
    <row r="89" spans="1:18" ht="15" customHeight="1">
      <c r="A89" s="95"/>
      <c r="B89" s="74"/>
      <c r="C89" s="75"/>
      <c r="D89" s="9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95"/>
      <c r="R89" s="18"/>
    </row>
    <row r="90" spans="1:18" ht="15" customHeight="1">
      <c r="A90" s="95"/>
      <c r="B90" s="74"/>
      <c r="C90" s="75"/>
      <c r="D90" s="9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95"/>
      <c r="R90" s="18"/>
    </row>
    <row r="91" spans="1:18" ht="15" customHeight="1" hidden="1">
      <c r="A91" s="95"/>
      <c r="B91" s="35"/>
      <c r="C91" s="9"/>
      <c r="D91" s="9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95"/>
      <c r="R91" s="18">
        <f t="shared" si="2"/>
        <v>0</v>
      </c>
    </row>
    <row r="92" spans="1:18" ht="15" customHeight="1" hidden="1">
      <c r="A92" s="95"/>
      <c r="B92" s="35"/>
      <c r="C92" s="9"/>
      <c r="D92" s="95"/>
      <c r="E92" s="38"/>
      <c r="F92" s="38"/>
      <c r="G92" s="38"/>
      <c r="H92" s="38"/>
      <c r="I92" s="38"/>
      <c r="J92" s="38"/>
      <c r="K92" s="36"/>
      <c r="L92" s="36"/>
      <c r="M92" s="36"/>
      <c r="N92" s="36"/>
      <c r="O92" s="36"/>
      <c r="P92" s="36"/>
      <c r="Q92" s="95"/>
      <c r="R92" s="18">
        <f t="shared" si="2"/>
        <v>0</v>
      </c>
    </row>
    <row r="93" spans="1:18" ht="15" customHeight="1" hidden="1">
      <c r="A93" s="95"/>
      <c r="B93" s="35"/>
      <c r="C93" s="9"/>
      <c r="D93" s="9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95"/>
      <c r="R93" s="18">
        <f aca="true" t="shared" si="3" ref="R93:R115">SUM(E93:P93)</f>
        <v>0</v>
      </c>
    </row>
    <row r="94" spans="1:18" ht="15" customHeight="1" hidden="1">
      <c r="A94" s="95"/>
      <c r="B94" s="35"/>
      <c r="C94" s="9"/>
      <c r="D94" s="9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95"/>
      <c r="R94" s="18">
        <f t="shared" si="3"/>
        <v>0</v>
      </c>
    </row>
    <row r="95" spans="1:18" ht="15" customHeight="1" hidden="1">
      <c r="A95" s="95"/>
      <c r="B95" s="35"/>
      <c r="C95" s="9"/>
      <c r="D95" s="9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95"/>
      <c r="R95" s="18">
        <f t="shared" si="3"/>
        <v>0</v>
      </c>
    </row>
    <row r="96" spans="1:18" ht="15" customHeight="1" hidden="1">
      <c r="A96" s="95"/>
      <c r="B96" s="35"/>
      <c r="C96" s="9"/>
      <c r="D96" s="95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95"/>
      <c r="R96" s="18">
        <f t="shared" si="3"/>
        <v>0</v>
      </c>
    </row>
    <row r="97" spans="1:18" ht="15" customHeight="1" hidden="1">
      <c r="A97" s="95"/>
      <c r="B97" s="35"/>
      <c r="C97" s="9"/>
      <c r="D97" s="9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95"/>
      <c r="R97" s="18">
        <f t="shared" si="3"/>
        <v>0</v>
      </c>
    </row>
    <row r="98" spans="1:18" ht="15" customHeight="1" hidden="1">
      <c r="A98" s="95"/>
      <c r="B98" s="35"/>
      <c r="C98" s="9"/>
      <c r="D98" s="9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95"/>
      <c r="R98" s="18">
        <f t="shared" si="3"/>
        <v>0</v>
      </c>
    </row>
    <row r="99" spans="1:18" ht="15" customHeight="1" hidden="1">
      <c r="A99" s="95"/>
      <c r="B99" s="35"/>
      <c r="C99" s="9"/>
      <c r="D99" s="9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95"/>
      <c r="R99" s="18">
        <f t="shared" si="3"/>
        <v>0</v>
      </c>
    </row>
    <row r="100" spans="1:18" ht="15" customHeight="1" hidden="1">
      <c r="A100" s="95"/>
      <c r="B100" s="35"/>
      <c r="C100" s="9"/>
      <c r="D100" s="9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95"/>
      <c r="R100" s="18">
        <f t="shared" si="3"/>
        <v>0</v>
      </c>
    </row>
    <row r="101" spans="1:18" ht="15" customHeight="1" hidden="1">
      <c r="A101" s="95"/>
      <c r="B101" s="35"/>
      <c r="C101" s="9"/>
      <c r="D101" s="9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95"/>
      <c r="R101" s="18">
        <f t="shared" si="3"/>
        <v>0</v>
      </c>
    </row>
    <row r="102" spans="1:18" ht="15" customHeight="1" hidden="1">
      <c r="A102" s="95"/>
      <c r="B102" s="35"/>
      <c r="C102" s="9"/>
      <c r="D102" s="9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95"/>
      <c r="R102" s="18">
        <f t="shared" si="3"/>
        <v>0</v>
      </c>
    </row>
    <row r="103" spans="1:18" ht="15" customHeight="1" hidden="1">
      <c r="A103" s="95"/>
      <c r="B103" s="35"/>
      <c r="C103" s="9"/>
      <c r="D103" s="9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95"/>
      <c r="R103" s="18">
        <f t="shared" si="3"/>
        <v>0</v>
      </c>
    </row>
    <row r="104" spans="1:18" ht="15" customHeight="1" hidden="1">
      <c r="A104" s="95"/>
      <c r="B104" s="35"/>
      <c r="C104" s="9"/>
      <c r="D104" s="9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95"/>
      <c r="R104" s="18">
        <f t="shared" si="3"/>
        <v>0</v>
      </c>
    </row>
    <row r="105" spans="1:18" ht="15" customHeight="1" hidden="1">
      <c r="A105" s="95"/>
      <c r="B105" s="35"/>
      <c r="C105" s="9"/>
      <c r="D105" s="9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95"/>
      <c r="R105" s="18">
        <f t="shared" si="3"/>
        <v>0</v>
      </c>
    </row>
    <row r="106" spans="1:18" ht="15" customHeight="1" hidden="1">
      <c r="A106" s="95"/>
      <c r="B106" s="37"/>
      <c r="C106" s="9"/>
      <c r="D106" s="9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95"/>
      <c r="R106" s="18">
        <f t="shared" si="3"/>
        <v>0</v>
      </c>
    </row>
    <row r="107" spans="1:18" ht="15" customHeight="1" hidden="1">
      <c r="A107" s="95"/>
      <c r="B107" s="35"/>
      <c r="C107" s="9"/>
      <c r="D107" s="9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95"/>
      <c r="R107" s="18">
        <f t="shared" si="3"/>
        <v>0</v>
      </c>
    </row>
    <row r="108" spans="1:18" ht="15" customHeight="1" hidden="1">
      <c r="A108" s="95"/>
      <c r="B108" s="37"/>
      <c r="C108" s="9"/>
      <c r="D108" s="9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95"/>
      <c r="R108" s="18">
        <f t="shared" si="3"/>
        <v>0</v>
      </c>
    </row>
    <row r="109" spans="1:18" ht="15" customHeight="1" hidden="1">
      <c r="A109" s="95"/>
      <c r="B109" s="37"/>
      <c r="C109" s="9"/>
      <c r="D109" s="9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95"/>
      <c r="R109" s="18">
        <f t="shared" si="3"/>
        <v>0</v>
      </c>
    </row>
    <row r="110" spans="1:18" ht="15" customHeight="1" hidden="1">
      <c r="A110" s="95"/>
      <c r="B110" s="37"/>
      <c r="C110" s="9"/>
      <c r="D110" s="9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95"/>
      <c r="R110" s="18">
        <f t="shared" si="3"/>
        <v>0</v>
      </c>
    </row>
    <row r="111" spans="1:18" ht="15" customHeight="1" hidden="1">
      <c r="A111" s="95"/>
      <c r="B111" s="37"/>
      <c r="C111" s="9"/>
      <c r="D111" s="9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95"/>
      <c r="R111" s="18">
        <f t="shared" si="3"/>
        <v>0</v>
      </c>
    </row>
    <row r="112" spans="1:18" ht="15" customHeight="1" hidden="1">
      <c r="A112" s="95"/>
      <c r="B112" s="37"/>
      <c r="C112" s="9"/>
      <c r="D112" s="9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95"/>
      <c r="R112" s="18">
        <f t="shared" si="3"/>
        <v>0</v>
      </c>
    </row>
    <row r="113" spans="1:18" ht="15" customHeight="1" hidden="1">
      <c r="A113" s="95"/>
      <c r="B113" s="37"/>
      <c r="C113" s="9"/>
      <c r="D113" s="9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95"/>
      <c r="R113" s="18">
        <f t="shared" si="3"/>
        <v>0</v>
      </c>
    </row>
    <row r="114" spans="1:18" ht="15" customHeight="1" hidden="1">
      <c r="A114" s="95"/>
      <c r="B114" s="37"/>
      <c r="C114" s="9"/>
      <c r="D114" s="9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95"/>
      <c r="R114" s="18">
        <f t="shared" si="3"/>
        <v>0</v>
      </c>
    </row>
    <row r="115" spans="1:18" ht="15" customHeight="1">
      <c r="A115" s="95"/>
      <c r="B115" s="37"/>
      <c r="C115" s="9"/>
      <c r="D115" s="9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95"/>
      <c r="R115" s="18">
        <f t="shared" si="3"/>
        <v>0</v>
      </c>
    </row>
    <row r="116" spans="1:18" s="6" customFormat="1" ht="15" customHeight="1">
      <c r="A116" s="95"/>
      <c r="B116" s="40" t="s">
        <v>16</v>
      </c>
      <c r="C116" s="41"/>
      <c r="D116" s="95"/>
      <c r="E116" s="42">
        <f aca="true" t="shared" si="4" ref="E116:P116">SUM(E61:E115)</f>
        <v>0</v>
      </c>
      <c r="F116" s="42">
        <f t="shared" si="4"/>
        <v>0</v>
      </c>
      <c r="G116" s="42">
        <f t="shared" si="4"/>
        <v>0</v>
      </c>
      <c r="H116" s="42">
        <f t="shared" si="4"/>
        <v>0</v>
      </c>
      <c r="I116" s="42">
        <f t="shared" si="4"/>
        <v>0</v>
      </c>
      <c r="J116" s="42">
        <f t="shared" si="4"/>
        <v>0</v>
      </c>
      <c r="K116" s="42">
        <f t="shared" si="4"/>
        <v>0</v>
      </c>
      <c r="L116" s="42">
        <f t="shared" si="4"/>
        <v>0</v>
      </c>
      <c r="M116" s="42">
        <f t="shared" si="4"/>
        <v>0</v>
      </c>
      <c r="N116" s="42">
        <f t="shared" si="4"/>
        <v>0</v>
      </c>
      <c r="O116" s="42">
        <f t="shared" si="4"/>
        <v>0</v>
      </c>
      <c r="P116" s="42">
        <f t="shared" si="4"/>
        <v>0</v>
      </c>
      <c r="Q116" s="95"/>
      <c r="R116" s="18">
        <f>SUM(E116:P116)</f>
        <v>0</v>
      </c>
    </row>
    <row r="117" spans="1:18" ht="15" customHeight="1">
      <c r="A117" s="96"/>
      <c r="B117" s="43"/>
      <c r="C117" s="43"/>
      <c r="D117" s="96"/>
      <c r="E117" s="44"/>
      <c r="F117" s="44"/>
      <c r="G117" s="44"/>
      <c r="H117" s="44"/>
      <c r="I117" s="44"/>
      <c r="J117" s="44"/>
      <c r="K117" s="44"/>
      <c r="L117" s="44"/>
      <c r="M117" s="45"/>
      <c r="N117" s="44"/>
      <c r="O117" s="45"/>
      <c r="P117" s="44"/>
      <c r="Q117" s="96"/>
      <c r="R117" s="30"/>
    </row>
    <row r="118" spans="1:18" ht="15" customHeight="1">
      <c r="A118" s="46"/>
      <c r="B118" s="43" t="s">
        <v>22</v>
      </c>
      <c r="C118" s="43"/>
      <c r="D118" s="46"/>
      <c r="E118" s="47">
        <f aca="true" t="shared" si="5" ref="E118:P118">E116-E57</f>
        <v>0</v>
      </c>
      <c r="F118" s="47">
        <f t="shared" si="5"/>
        <v>0</v>
      </c>
      <c r="G118" s="47">
        <f t="shared" si="5"/>
        <v>0</v>
      </c>
      <c r="H118" s="47">
        <f t="shared" si="5"/>
        <v>0</v>
      </c>
      <c r="I118" s="47">
        <f t="shared" si="5"/>
        <v>0</v>
      </c>
      <c r="J118" s="47">
        <f t="shared" si="5"/>
        <v>0</v>
      </c>
      <c r="K118" s="47">
        <f t="shared" si="5"/>
        <v>0</v>
      </c>
      <c r="L118" s="47">
        <f t="shared" si="5"/>
        <v>0</v>
      </c>
      <c r="M118" s="47">
        <f t="shared" si="5"/>
        <v>0</v>
      </c>
      <c r="N118" s="47">
        <f t="shared" si="5"/>
        <v>0</v>
      </c>
      <c r="O118" s="47">
        <f t="shared" si="5"/>
        <v>0</v>
      </c>
      <c r="P118" s="47">
        <f t="shared" si="5"/>
        <v>0</v>
      </c>
      <c r="Q118" s="46"/>
      <c r="R118" s="30"/>
    </row>
    <row r="119" spans="1:18" s="7" customFormat="1" ht="15" customHeight="1">
      <c r="A119" s="48"/>
      <c r="B119" s="41" t="s">
        <v>23</v>
      </c>
      <c r="C119" s="41"/>
      <c r="D119" s="101" t="s">
        <v>20</v>
      </c>
      <c r="E119" s="49">
        <f>E116-E57</f>
        <v>0</v>
      </c>
      <c r="F119" s="50">
        <f>SUM(E116:F116)-SUM(E57+F57)</f>
        <v>0</v>
      </c>
      <c r="G119" s="50">
        <f>SUM(E116:G116)-SUM(E57:G57)</f>
        <v>0</v>
      </c>
      <c r="H119" s="50">
        <f>SUM(E116:H116)-SUM(E57:H57)</f>
        <v>0</v>
      </c>
      <c r="I119" s="50">
        <f>SUM(E116:I116)-SUM(E57:I57)</f>
        <v>0</v>
      </c>
      <c r="J119" s="50">
        <f>SUM(E116:J116)-SUM(E57:J57)</f>
        <v>0</v>
      </c>
      <c r="K119" s="50">
        <f>SUM(E116:K116)-SUM(E57:K57)</f>
        <v>0</v>
      </c>
      <c r="L119" s="50">
        <f>SUM(E116:L116)-SUM(E57:L57)</f>
        <v>0</v>
      </c>
      <c r="M119" s="50">
        <f>SUM(E116:M116)-SUM(E57:M57)</f>
        <v>0</v>
      </c>
      <c r="N119" s="50">
        <f>SUM(E116:N116)-SUM(E57:N57)</f>
        <v>0</v>
      </c>
      <c r="O119" s="50">
        <f>SUM(E116:O116)-SUM(E57:O57)</f>
        <v>0</v>
      </c>
      <c r="P119" s="50">
        <f>SUM(E116:P116)-SUM(E57:P57)</f>
        <v>0</v>
      </c>
      <c r="Q119" s="101" t="s">
        <v>20</v>
      </c>
      <c r="R119" s="50">
        <f>R116-R57</f>
        <v>0</v>
      </c>
    </row>
    <row r="120" spans="1:18" s="7" customFormat="1" ht="15" customHeight="1">
      <c r="A120" s="51"/>
      <c r="B120" s="41" t="s">
        <v>17</v>
      </c>
      <c r="C120" s="41"/>
      <c r="D120" s="101"/>
      <c r="E120" s="49">
        <f>IF(E118&lt;=0,0,E119*0.4)</f>
        <v>0</v>
      </c>
      <c r="F120" s="50">
        <f>IF(F118&lt;=0,0,IF(F119&lt;=0,0,F118*0.4))</f>
        <v>0</v>
      </c>
      <c r="G120" s="50">
        <f>IF(G118&lt;=0,0,IF(G119&lt;=0,0,G119*0.4-E120-F120))</f>
        <v>0</v>
      </c>
      <c r="H120" s="50">
        <f>IF(H118&lt;=0,0,IF(H119&lt;=0,0,H119*0.4-E120-F120-G120))</f>
        <v>0</v>
      </c>
      <c r="I120" s="50">
        <f>IF(I118&lt;=0,0,IF(I119&lt;=0,0,I119*0.4-E120-F120-G120-H120))</f>
        <v>0</v>
      </c>
      <c r="J120" s="50">
        <f>IF(J118&lt;=0,0,IF(J119&lt;=0,0,J119*0.4-E120-F120-G120-H120-I120))</f>
        <v>0</v>
      </c>
      <c r="K120" s="50">
        <f>IF(K118&lt;=0,0,IF(K119&lt;=0,0,K119*0.4-E120-F120-G120-H120-I120-J120))</f>
        <v>0</v>
      </c>
      <c r="L120" s="50">
        <f>IF(L118&lt;=0,0,IF(L119&lt;=0,0,L119*0.4-E120-F120-G120-H120-I120-J120-K120))</f>
        <v>0</v>
      </c>
      <c r="M120" s="50">
        <f>IF(M118&lt;=0,0,IF(M119&lt;=0,0,M119*0.4-E120-F120-G120-H120-I120-J120-K120-L120))</f>
        <v>0</v>
      </c>
      <c r="N120" s="50">
        <f>IF(N118&lt;=0,0,IF(N119&lt;=0,0,N119*0.4-E120-F120-G120-H120-I120-J120-K120-L120-M120))</f>
        <v>0</v>
      </c>
      <c r="O120" s="50">
        <f>IF(O118&lt;=0,0,IF(O119&lt;=0,0,O119*0.4-E120-F120-G120-H120-I120-J120-K120-L120-M120-N120))</f>
        <v>0</v>
      </c>
      <c r="P120" s="50">
        <f>IF(P118&lt;=0,0,IF(P119&lt;=0,0,P119*0.4-E120-F120-G120-H120-I120-J120-K120-L120-M120-N120-O120))</f>
        <v>0</v>
      </c>
      <c r="Q120" s="101"/>
      <c r="R120" s="50">
        <f>SUM(E120:P120)</f>
        <v>0</v>
      </c>
    </row>
    <row r="121" spans="1:18" s="7" customFormat="1" ht="15" customHeight="1">
      <c r="A121" s="51"/>
      <c r="B121" s="41" t="s">
        <v>25</v>
      </c>
      <c r="C121" s="41"/>
      <c r="D121" s="101"/>
      <c r="E121" s="49">
        <f>IF(E119&lt;=0,0,E119-E120)</f>
        <v>0</v>
      </c>
      <c r="F121" s="50">
        <f>IF(F119&lt;=0,0,F119-(E120+F120))</f>
        <v>0</v>
      </c>
      <c r="G121" s="50">
        <f>IF(G119&lt;=0,0,G119-(E120+F120+G120))</f>
        <v>0</v>
      </c>
      <c r="H121" s="50">
        <f>IF(H119&lt;=0,0,H119-(E120+F120+G120+H120))</f>
        <v>0</v>
      </c>
      <c r="I121" s="50">
        <f>IF(I119&lt;=0,0,I119-(E120+F120+G120+H120+I120))</f>
        <v>0</v>
      </c>
      <c r="J121" s="50">
        <f>IF(J119&lt;=0,0,J119-(E120+F120+G120+H120+I120+J120))</f>
        <v>0</v>
      </c>
      <c r="K121" s="50">
        <f>IF(K119&lt;=0,0,K119-(E120+F120+G120+H120+I120+J120+K120))</f>
        <v>0</v>
      </c>
      <c r="L121" s="50">
        <f>IF(L119&lt;=0,0,L119-(E120+F120+G120+H120+I120+J120+K120+L120))</f>
        <v>0</v>
      </c>
      <c r="M121" s="50">
        <f>IF(M119&lt;=0,0,M119-(E120+F120+G120+H120+I120+J120+K120+L120+M120))</f>
        <v>0</v>
      </c>
      <c r="N121" s="50">
        <f>IF(N119&lt;=0,0,N119-(E120+F120+G120+H120+I120+J120+K120+L120+M120+N120))</f>
        <v>0</v>
      </c>
      <c r="O121" s="50">
        <f>IF(O119&lt;=0,0,O119-(E120+F120+G120+H120+I120+J120+K120+L120+M120+N120+O120))</f>
        <v>0</v>
      </c>
      <c r="P121" s="50">
        <f>IF(P119&lt;=0,0,P119-(E120+F120+G120+H120+I120+J120+K120+L120+M120+N120+O120+P120))</f>
        <v>0</v>
      </c>
      <c r="Q121" s="101"/>
      <c r="R121" s="50">
        <f>P121</f>
        <v>0</v>
      </c>
    </row>
    <row r="122" spans="1:18" s="7" customFormat="1" ht="15" customHeight="1">
      <c r="A122" s="52"/>
      <c r="B122" s="41" t="s">
        <v>21</v>
      </c>
      <c r="C122" s="41"/>
      <c r="D122" s="101"/>
      <c r="E122" s="53">
        <f>IF(E119&lt;=0,0,E121*0.19)</f>
        <v>0</v>
      </c>
      <c r="F122" s="53">
        <f>IF(F119&lt;=0,0,IF(F118&lt;=0,0,F121*0.19))-E122</f>
        <v>0</v>
      </c>
      <c r="G122" s="53">
        <f>IF(G119&lt;=0,0,IF(G118&lt;=0,0,G121*0.19))-F122-E122</f>
        <v>0</v>
      </c>
      <c r="H122" s="53">
        <f>IF(H119&lt;=0,0,IF(H118&lt;=0,0,H121*0.19-G122-F122-E122))</f>
        <v>0</v>
      </c>
      <c r="I122" s="53">
        <f>IF(I119&lt;=0,0,IF(I118&lt;=0,0,I121*0.19-H122-G122-F122-E122))</f>
        <v>0</v>
      </c>
      <c r="J122" s="53">
        <f>IF(J119&lt;=0,0,IF(J118&lt;=0,0,J121*0.19-I122-H122-G122-F122-E122))</f>
        <v>0</v>
      </c>
      <c r="K122" s="53">
        <f>IF(K119&lt;=0,0,IF(K118&lt;=0,0,K121*0.19-J122-I122-H122-G122-F122-E122))</f>
        <v>0</v>
      </c>
      <c r="L122" s="53">
        <f>IF(L119&lt;=0,0,IF(L118&lt;=0,0,L121*0.19-K122-J122-I122-H122-G122-F122-E122))</f>
        <v>0</v>
      </c>
      <c r="M122" s="53">
        <f>IF(M119&lt;=0,0,IF(M118&lt;=0,0,M121*0.19-L122-K122-J122-I122-H122-G122-F122-E122))</f>
        <v>0</v>
      </c>
      <c r="N122" s="53">
        <f>IF(N119&lt;=0,0,IF(N118&lt;=0,0,N121*0.19-M122-L122-K122-J122-I122-H122-G122-F122-E122))</f>
        <v>0</v>
      </c>
      <c r="O122" s="53">
        <f>IF(O119&lt;=0,0,IF(O118&lt;=0,0,O121*0.19-N122-M122-L122-K122-J122-I122-H122-G122-F122-E122))</f>
        <v>0</v>
      </c>
      <c r="P122" s="53">
        <f>IF(P119&lt;=0,0,IF(P118&lt;=0,0,P121*0.19-O122-N122-M122-L122-K122-J122-I122-H122-G122-F122-E122))</f>
        <v>0</v>
      </c>
      <c r="Q122" s="101"/>
      <c r="R122" s="50">
        <f>SUM(E122:P122)</f>
        <v>0</v>
      </c>
    </row>
    <row r="123" spans="1:18" ht="15" customHeight="1">
      <c r="A123" s="54"/>
      <c r="B123" s="55" t="s">
        <v>18</v>
      </c>
      <c r="C123" s="56"/>
      <c r="D123" s="101"/>
      <c r="E123" s="57">
        <f>IF(E118&lt;=0,0,E121-E122)</f>
        <v>0</v>
      </c>
      <c r="F123" s="58">
        <f>IF(F118&lt;=0,0,F121-F122-E123)</f>
        <v>0</v>
      </c>
      <c r="G123" s="58">
        <f>IF(G118&lt;=0,0,G121-G122-F123-E123)</f>
        <v>0</v>
      </c>
      <c r="H123" s="58">
        <f>IF(H118&lt;=0,0,H121-H122-G123-F123-E123)</f>
        <v>0</v>
      </c>
      <c r="I123" s="58">
        <f>IF(I118&lt;=0,0,I121-I122-H123-G123-F123-E123)</f>
        <v>0</v>
      </c>
      <c r="J123" s="58">
        <f>IF(J118&lt;=0,0,J121-J122-I123-H123-G123-F123-E123)</f>
        <v>0</v>
      </c>
      <c r="K123" s="58">
        <f>IF(K118&lt;=0,0,K121-K122-J123-I123-H123-G123-F123-E123)</f>
        <v>0</v>
      </c>
      <c r="L123" s="58">
        <f>IF(L118&lt;=0,0,L121-L122-K123-J123-I123-H123-G123-F123-E123)</f>
        <v>0</v>
      </c>
      <c r="M123" s="58">
        <f>IF(M118&lt;=0,0,M121-M122-L123-K123-J123-I123-H123-G123-F123-E123-E123)</f>
        <v>0</v>
      </c>
      <c r="N123" s="58">
        <f>IF(N118&lt;=0,0,N121-N122-M123-L123-K123-J123-I123-H123-G123-F123-E123)</f>
        <v>0</v>
      </c>
      <c r="O123" s="58">
        <f>IF(O118&lt;=0,0,O121-O122-N123-M123-L123-K123-J123-I123-H123-G123-F123-E123)</f>
        <v>0</v>
      </c>
      <c r="P123" s="58">
        <f>IF(P118&lt;=0,0,P121-P122-O123-N123-M123-L123-K123-J123-I123-H123-G123-F123-E123)</f>
        <v>0</v>
      </c>
      <c r="Q123" s="101"/>
      <c r="R123" s="50">
        <f>P123</f>
        <v>0</v>
      </c>
    </row>
    <row r="124" spans="1:18" ht="15">
      <c r="A124" s="17"/>
      <c r="B124" s="17"/>
      <c r="C124" s="17"/>
      <c r="D124" s="10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01"/>
      <c r="R124" s="59"/>
    </row>
    <row r="125" spans="1:18" s="7" customFormat="1" ht="15">
      <c r="A125" s="60"/>
      <c r="B125" s="61" t="s">
        <v>19</v>
      </c>
      <c r="C125" s="62"/>
      <c r="D125" s="101"/>
      <c r="E125" s="63">
        <f>E123</f>
        <v>0</v>
      </c>
      <c r="F125" s="64">
        <f>SUM($E$123:F123)</f>
        <v>0</v>
      </c>
      <c r="G125" s="64">
        <f>SUM($E$123:G123)</f>
        <v>0</v>
      </c>
      <c r="H125" s="64">
        <f>SUM($E$123:H123)</f>
        <v>0</v>
      </c>
      <c r="I125" s="64">
        <f>SUM($E$123:I123)</f>
        <v>0</v>
      </c>
      <c r="J125" s="64">
        <f>SUM($E$123:J123)</f>
        <v>0</v>
      </c>
      <c r="K125" s="64">
        <f>SUM($E$123:K123)</f>
        <v>0</v>
      </c>
      <c r="L125" s="64">
        <f>SUM($E$123:L123)</f>
        <v>0</v>
      </c>
      <c r="M125" s="64">
        <f>SUM($E$123:M123)</f>
        <v>0</v>
      </c>
      <c r="N125" s="64">
        <f>SUM($E$123:N123)</f>
        <v>0</v>
      </c>
      <c r="O125" s="64">
        <f>SUM($E$123:O123)</f>
        <v>0</v>
      </c>
      <c r="P125" s="64">
        <f>SUM($E$123:P123)</f>
        <v>0</v>
      </c>
      <c r="Q125" s="101"/>
      <c r="R125" s="64">
        <f>P125</f>
        <v>0</v>
      </c>
    </row>
    <row r="126" spans="1:18" ht="15">
      <c r="A126" s="17"/>
      <c r="B126" s="98" t="s">
        <v>37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ht="15">
      <c r="A127" s="17"/>
      <c r="B127" s="99"/>
      <c r="C127" s="17"/>
      <c r="D127" s="17"/>
      <c r="E127" s="17"/>
      <c r="F127" s="17"/>
      <c r="G127" s="17"/>
      <c r="H127" s="65"/>
      <c r="I127" s="65"/>
      <c r="J127" s="17"/>
      <c r="K127" s="17"/>
      <c r="L127" s="17"/>
      <c r="M127" s="17"/>
      <c r="N127" s="17"/>
      <c r="O127" s="17"/>
      <c r="P127" s="65"/>
      <c r="Q127" s="17"/>
      <c r="R127" s="65" t="s">
        <v>26</v>
      </c>
    </row>
    <row r="128" spans="1:18" ht="15">
      <c r="A128" s="17"/>
      <c r="B128" s="99"/>
      <c r="C128" s="17"/>
      <c r="D128" s="17"/>
      <c r="E128" s="17"/>
      <c r="F128" s="17"/>
      <c r="G128" s="17"/>
      <c r="H128" s="17"/>
      <c r="I128" s="65"/>
      <c r="J128" s="17"/>
      <c r="K128" s="17"/>
      <c r="L128" s="65"/>
      <c r="M128" s="17"/>
      <c r="N128" s="17"/>
      <c r="O128" s="17"/>
      <c r="P128" s="17"/>
      <c r="Q128" s="17"/>
      <c r="R128" s="65">
        <f>R121*0.19</f>
        <v>0</v>
      </c>
    </row>
    <row r="129" spans="1:18" ht="15">
      <c r="A129" s="17"/>
      <c r="B129" s="99"/>
      <c r="C129" s="17"/>
      <c r="D129" s="17"/>
      <c r="E129" s="17"/>
      <c r="F129" s="17"/>
      <c r="G129" s="17"/>
      <c r="H129" s="17"/>
      <c r="I129" s="17"/>
      <c r="J129" s="17"/>
      <c r="K129" s="17"/>
      <c r="L129" s="65"/>
      <c r="M129" s="17"/>
      <c r="N129" s="17"/>
      <c r="O129" s="17"/>
      <c r="P129" s="65"/>
      <c r="Q129" s="17"/>
      <c r="R129" s="65"/>
    </row>
    <row r="130" spans="1:18" ht="15">
      <c r="A130" s="17"/>
      <c r="B130" s="99"/>
      <c r="C130" s="17"/>
      <c r="D130" s="17"/>
      <c r="E130" s="17"/>
      <c r="F130" s="17"/>
      <c r="G130" s="17"/>
      <c r="H130" s="17"/>
      <c r="I130" s="17"/>
      <c r="J130" s="17"/>
      <c r="K130" s="17"/>
      <c r="L130" s="65"/>
      <c r="M130" s="17"/>
      <c r="N130" s="17"/>
      <c r="O130" s="17"/>
      <c r="P130" s="65"/>
      <c r="Q130" s="17"/>
      <c r="R130" s="17"/>
    </row>
    <row r="131" spans="1:18" ht="15">
      <c r="A131" s="17"/>
      <c r="B131" s="99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t="146.25" customHeight="1">
      <c r="A132" s="17"/>
      <c r="B132" s="100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</sheetData>
  <sheetProtection/>
  <mergeCells count="11">
    <mergeCell ref="Q9:Q58"/>
    <mergeCell ref="A59:A117"/>
    <mergeCell ref="D59:D117"/>
    <mergeCell ref="Q59:Q117"/>
    <mergeCell ref="A3:C3"/>
    <mergeCell ref="B126:B132"/>
    <mergeCell ref="D119:D125"/>
    <mergeCell ref="Q119:Q125"/>
    <mergeCell ref="A9:A58"/>
    <mergeCell ref="D9:D58"/>
    <mergeCell ref="B4:P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3.25390625" style="2" customWidth="1"/>
    <col min="2" max="2" width="69.25390625" style="2" customWidth="1"/>
    <col min="3" max="3" width="7.25390625" style="2" customWidth="1"/>
    <col min="4" max="4" width="3.25390625" style="2" customWidth="1"/>
    <col min="5" max="5" width="14.75390625" style="2" customWidth="1"/>
    <col min="6" max="6" width="16.00390625" style="2" customWidth="1"/>
    <col min="7" max="7" width="14.875" style="2" customWidth="1"/>
    <col min="8" max="8" width="14.875" style="2" bestFit="1" customWidth="1"/>
    <col min="9" max="9" width="14.375" style="2" customWidth="1"/>
    <col min="10" max="10" width="16.25390625" style="2" customWidth="1"/>
    <col min="11" max="11" width="3.375" style="2" customWidth="1"/>
    <col min="12" max="12" width="19.375" style="2" customWidth="1"/>
    <col min="13" max="16384" width="9.125" style="2" customWidth="1"/>
  </cols>
  <sheetData>
    <row r="1" spans="1:10" ht="31.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3" spans="1:3" ht="12.75" customHeight="1">
      <c r="A3" s="97"/>
      <c r="B3" s="97"/>
      <c r="C3" s="97"/>
    </row>
    <row r="4" spans="2:10" ht="12.75">
      <c r="B4" s="105" t="s">
        <v>35</v>
      </c>
      <c r="C4" s="105"/>
      <c r="D4" s="105"/>
      <c r="E4" s="105"/>
      <c r="F4" s="105"/>
      <c r="G4" s="105"/>
      <c r="H4" s="105"/>
      <c r="I4" s="105"/>
      <c r="J4" s="105"/>
    </row>
    <row r="5" spans="2:10" ht="12.75">
      <c r="B5" s="105"/>
      <c r="C5" s="105"/>
      <c r="D5" s="105"/>
      <c r="E5" s="105"/>
      <c r="F5" s="105"/>
      <c r="G5" s="105"/>
      <c r="H5" s="105"/>
      <c r="I5" s="105"/>
      <c r="J5" s="105"/>
    </row>
    <row r="7" spans="5:10" ht="12.75">
      <c r="E7" s="2" t="s">
        <v>32</v>
      </c>
      <c r="F7" s="2" t="s">
        <v>33</v>
      </c>
      <c r="G7" s="2" t="s">
        <v>29</v>
      </c>
      <c r="H7" s="2" t="s">
        <v>30</v>
      </c>
      <c r="I7" s="2" t="s">
        <v>31</v>
      </c>
      <c r="J7" s="2" t="s">
        <v>34</v>
      </c>
    </row>
    <row r="8" spans="1:12" ht="15" customHeight="1">
      <c r="A8" s="9"/>
      <c r="B8" s="10" t="s">
        <v>13</v>
      </c>
      <c r="C8" s="10"/>
      <c r="D8" s="9"/>
      <c r="E8" s="11"/>
      <c r="F8" s="11"/>
      <c r="G8" s="11"/>
      <c r="H8" s="11"/>
      <c r="I8" s="11"/>
      <c r="J8" s="11"/>
      <c r="K8" s="9"/>
      <c r="L8" s="11"/>
    </row>
    <row r="9" spans="1:12" s="3" customFormat="1" ht="15" customHeight="1">
      <c r="A9" s="94" t="s">
        <v>13</v>
      </c>
      <c r="B9" s="12"/>
      <c r="C9" s="13"/>
      <c r="D9" s="102" t="s">
        <v>13</v>
      </c>
      <c r="E9" s="14" t="s">
        <v>0</v>
      </c>
      <c r="F9" s="14" t="s">
        <v>1</v>
      </c>
      <c r="G9" s="14" t="s">
        <v>2</v>
      </c>
      <c r="H9" s="14" t="s">
        <v>3</v>
      </c>
      <c r="I9" s="14" t="s">
        <v>4</v>
      </c>
      <c r="J9" s="14" t="s">
        <v>5</v>
      </c>
      <c r="K9" s="94" t="s">
        <v>13</v>
      </c>
      <c r="L9" s="12" t="s">
        <v>12</v>
      </c>
    </row>
    <row r="10" spans="1:12" ht="15" customHeight="1">
      <c r="A10" s="95"/>
      <c r="B10" s="15"/>
      <c r="C10" s="16"/>
      <c r="D10" s="103"/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95"/>
      <c r="L10" s="12" t="s">
        <v>27</v>
      </c>
    </row>
    <row r="11" spans="1:12" ht="15" customHeight="1">
      <c r="A11" s="95"/>
      <c r="B11" s="9"/>
      <c r="C11" s="9"/>
      <c r="D11" s="103"/>
      <c r="E11" s="9">
        <f>$C$11*4</f>
        <v>0</v>
      </c>
      <c r="F11" s="9">
        <f>E11</f>
        <v>0</v>
      </c>
      <c r="G11" s="9">
        <f>F11</f>
        <v>0</v>
      </c>
      <c r="H11" s="9">
        <f>G11</f>
        <v>0</v>
      </c>
      <c r="I11" s="9">
        <f>H11</f>
        <v>0</v>
      </c>
      <c r="J11" s="9">
        <f>I11</f>
        <v>0</v>
      </c>
      <c r="K11" s="95"/>
      <c r="L11" s="18">
        <f aca="true" t="shared" si="0" ref="L11:L54">SUM(E11:J11)</f>
        <v>0</v>
      </c>
    </row>
    <row r="12" spans="1:12" ht="15">
      <c r="A12" s="95"/>
      <c r="B12" s="68"/>
      <c r="C12" s="69"/>
      <c r="D12" s="103"/>
      <c r="E12" s="76">
        <f>C12*4</f>
        <v>0</v>
      </c>
      <c r="F12" s="77"/>
      <c r="G12" s="77"/>
      <c r="H12" s="77"/>
      <c r="I12" s="77"/>
      <c r="J12" s="77"/>
      <c r="K12" s="95"/>
      <c r="L12" s="18">
        <f t="shared" si="0"/>
        <v>0</v>
      </c>
    </row>
    <row r="13" spans="1:12" ht="15">
      <c r="A13" s="95"/>
      <c r="B13" s="70"/>
      <c r="C13" s="71"/>
      <c r="D13" s="103"/>
      <c r="E13" s="78"/>
      <c r="F13" s="79"/>
      <c r="G13" s="79"/>
      <c r="H13" s="79"/>
      <c r="I13" s="79"/>
      <c r="J13" s="79"/>
      <c r="K13" s="95"/>
      <c r="L13" s="18">
        <f t="shared" si="0"/>
        <v>0</v>
      </c>
    </row>
    <row r="14" spans="1:12" ht="15">
      <c r="A14" s="95"/>
      <c r="B14" s="70"/>
      <c r="C14" s="71"/>
      <c r="D14" s="103"/>
      <c r="E14" s="78"/>
      <c r="F14" s="79"/>
      <c r="G14" s="79"/>
      <c r="H14" s="79"/>
      <c r="I14" s="79"/>
      <c r="J14" s="79"/>
      <c r="K14" s="95"/>
      <c r="L14" s="18">
        <f t="shared" si="0"/>
        <v>0</v>
      </c>
    </row>
    <row r="15" spans="1:12" ht="15">
      <c r="A15" s="95"/>
      <c r="B15" s="70"/>
      <c r="C15" s="71"/>
      <c r="D15" s="103"/>
      <c r="E15" s="92"/>
      <c r="F15" s="79"/>
      <c r="G15" s="79"/>
      <c r="H15" s="79"/>
      <c r="I15" s="79"/>
      <c r="J15" s="79"/>
      <c r="K15" s="95"/>
      <c r="L15" s="18">
        <f t="shared" si="0"/>
        <v>0</v>
      </c>
    </row>
    <row r="16" spans="1:12" ht="15">
      <c r="A16" s="95"/>
      <c r="B16" s="72"/>
      <c r="C16" s="71"/>
      <c r="D16" s="103"/>
      <c r="E16" s="78">
        <f aca="true" t="shared" si="1" ref="E16:J16">$C$16*4</f>
        <v>0</v>
      </c>
      <c r="F16" s="78">
        <f t="shared" si="1"/>
        <v>0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  <c r="K16" s="95"/>
      <c r="L16" s="18">
        <f t="shared" si="0"/>
        <v>0</v>
      </c>
    </row>
    <row r="17" spans="1:12" ht="15" customHeight="1">
      <c r="A17" s="95"/>
      <c r="B17" s="70"/>
      <c r="C17" s="71"/>
      <c r="D17" s="103"/>
      <c r="E17" s="78">
        <f aca="true" t="shared" si="2" ref="E17:J17">$C$17</f>
        <v>0</v>
      </c>
      <c r="F17" s="78">
        <f t="shared" si="2"/>
        <v>0</v>
      </c>
      <c r="G17" s="78">
        <f t="shared" si="2"/>
        <v>0</v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95"/>
      <c r="L17" s="18">
        <f t="shared" si="0"/>
        <v>0</v>
      </c>
    </row>
    <row r="18" spans="1:12" ht="15">
      <c r="A18" s="95"/>
      <c r="B18" s="70"/>
      <c r="C18" s="71"/>
      <c r="D18" s="103"/>
      <c r="E18" s="78">
        <f aca="true" t="shared" si="3" ref="E18:J18">$C$18</f>
        <v>0</v>
      </c>
      <c r="F18" s="78">
        <f t="shared" si="3"/>
        <v>0</v>
      </c>
      <c r="G18" s="78">
        <f t="shared" si="3"/>
        <v>0</v>
      </c>
      <c r="H18" s="78">
        <f t="shared" si="3"/>
        <v>0</v>
      </c>
      <c r="I18" s="78">
        <f t="shared" si="3"/>
        <v>0</v>
      </c>
      <c r="J18" s="78">
        <f t="shared" si="3"/>
        <v>0</v>
      </c>
      <c r="K18" s="95"/>
      <c r="L18" s="18">
        <f t="shared" si="0"/>
        <v>0</v>
      </c>
    </row>
    <row r="19" spans="1:12" ht="15">
      <c r="A19" s="95"/>
      <c r="B19" s="70"/>
      <c r="C19" s="71"/>
      <c r="D19" s="103"/>
      <c r="E19" s="80"/>
      <c r="F19" s="80"/>
      <c r="G19" s="80"/>
      <c r="H19" s="80"/>
      <c r="I19" s="80"/>
      <c r="J19" s="80"/>
      <c r="K19" s="95"/>
      <c r="L19" s="18">
        <f t="shared" si="0"/>
        <v>0</v>
      </c>
    </row>
    <row r="20" spans="1:12" ht="15">
      <c r="A20" s="95"/>
      <c r="B20" s="70"/>
      <c r="C20" s="71"/>
      <c r="D20" s="103"/>
      <c r="E20" s="80">
        <f aca="true" t="shared" si="4" ref="E20:J20">$C$20</f>
        <v>0</v>
      </c>
      <c r="F20" s="80">
        <f t="shared" si="4"/>
        <v>0</v>
      </c>
      <c r="G20" s="80">
        <f t="shared" si="4"/>
        <v>0</v>
      </c>
      <c r="H20" s="80">
        <f t="shared" si="4"/>
        <v>0</v>
      </c>
      <c r="I20" s="80">
        <f t="shared" si="4"/>
        <v>0</v>
      </c>
      <c r="J20" s="80">
        <f t="shared" si="4"/>
        <v>0</v>
      </c>
      <c r="K20" s="95"/>
      <c r="L20" s="18">
        <f t="shared" si="0"/>
        <v>0</v>
      </c>
    </row>
    <row r="21" spans="1:12" ht="15" customHeight="1">
      <c r="A21" s="95"/>
      <c r="B21" s="70"/>
      <c r="C21" s="71"/>
      <c r="D21" s="103"/>
      <c r="E21" s="78">
        <f>C21</f>
        <v>0</v>
      </c>
      <c r="F21" s="78"/>
      <c r="G21" s="78"/>
      <c r="H21" s="78"/>
      <c r="I21" s="78"/>
      <c r="J21" s="78"/>
      <c r="K21" s="95"/>
      <c r="L21" s="18">
        <f t="shared" si="0"/>
        <v>0</v>
      </c>
    </row>
    <row r="22" spans="1:12" ht="15" customHeight="1">
      <c r="A22" s="95"/>
      <c r="B22" s="70"/>
      <c r="C22" s="71"/>
      <c r="D22" s="103"/>
      <c r="E22" s="78"/>
      <c r="F22" s="78"/>
      <c r="G22" s="78"/>
      <c r="H22" s="78"/>
      <c r="I22" s="78"/>
      <c r="J22" s="78"/>
      <c r="K22" s="95"/>
      <c r="L22" s="18">
        <f t="shared" si="0"/>
        <v>0</v>
      </c>
    </row>
    <row r="23" spans="1:12" ht="15" customHeight="1">
      <c r="A23" s="95"/>
      <c r="B23" s="70"/>
      <c r="C23" s="71"/>
      <c r="D23" s="103"/>
      <c r="E23" s="78"/>
      <c r="F23" s="78"/>
      <c r="G23" s="78"/>
      <c r="H23" s="79"/>
      <c r="I23" s="79"/>
      <c r="J23" s="79"/>
      <c r="K23" s="95"/>
      <c r="L23" s="18">
        <f t="shared" si="0"/>
        <v>0</v>
      </c>
    </row>
    <row r="24" spans="1:12" ht="15" customHeight="1">
      <c r="A24" s="95"/>
      <c r="B24" s="70"/>
      <c r="C24" s="71"/>
      <c r="D24" s="103"/>
      <c r="E24" s="78">
        <f>$C$24*4</f>
        <v>0</v>
      </c>
      <c r="F24" s="79"/>
      <c r="G24" s="79"/>
      <c r="H24" s="79"/>
      <c r="I24" s="79"/>
      <c r="J24" s="79"/>
      <c r="K24" s="95"/>
      <c r="L24" s="18">
        <f t="shared" si="0"/>
        <v>0</v>
      </c>
    </row>
    <row r="25" spans="1:12" ht="15" customHeight="1">
      <c r="A25" s="95"/>
      <c r="B25" s="70"/>
      <c r="C25" s="71"/>
      <c r="D25" s="103"/>
      <c r="E25" s="78">
        <f aca="true" t="shared" si="5" ref="E25:J25">$C$25</f>
        <v>0</v>
      </c>
      <c r="F25" s="78">
        <f t="shared" si="5"/>
        <v>0</v>
      </c>
      <c r="G25" s="78">
        <f t="shared" si="5"/>
        <v>0</v>
      </c>
      <c r="H25" s="78">
        <f t="shared" si="5"/>
        <v>0</v>
      </c>
      <c r="I25" s="78">
        <f t="shared" si="5"/>
        <v>0</v>
      </c>
      <c r="J25" s="78">
        <f t="shared" si="5"/>
        <v>0</v>
      </c>
      <c r="K25" s="95"/>
      <c r="L25" s="18">
        <f t="shared" si="0"/>
        <v>0</v>
      </c>
    </row>
    <row r="26" spans="1:12" ht="15" customHeight="1">
      <c r="A26" s="95"/>
      <c r="B26" s="70"/>
      <c r="C26" s="73"/>
      <c r="D26" s="103"/>
      <c r="E26" s="78"/>
      <c r="F26" s="79"/>
      <c r="G26" s="79"/>
      <c r="H26" s="79"/>
      <c r="I26" s="79">
        <f>H26</f>
        <v>0</v>
      </c>
      <c r="J26" s="79"/>
      <c r="K26" s="95"/>
      <c r="L26" s="18">
        <f t="shared" si="0"/>
        <v>0</v>
      </c>
    </row>
    <row r="27" spans="1:12" ht="15" customHeight="1">
      <c r="A27" s="95"/>
      <c r="B27" s="70"/>
      <c r="C27" s="71"/>
      <c r="D27" s="103"/>
      <c r="E27" s="78"/>
      <c r="F27" s="78"/>
      <c r="G27" s="78"/>
      <c r="H27" s="79"/>
      <c r="I27" s="79"/>
      <c r="J27" s="79"/>
      <c r="K27" s="95"/>
      <c r="L27" s="18">
        <f t="shared" si="0"/>
        <v>0</v>
      </c>
    </row>
    <row r="28" spans="1:12" ht="15" customHeight="1">
      <c r="A28" s="95"/>
      <c r="B28" s="70"/>
      <c r="C28" s="71"/>
      <c r="D28" s="103"/>
      <c r="E28" s="80"/>
      <c r="F28" s="80"/>
      <c r="G28" s="80"/>
      <c r="H28" s="80"/>
      <c r="I28" s="80"/>
      <c r="J28" s="80"/>
      <c r="K28" s="95"/>
      <c r="L28" s="18">
        <f t="shared" si="0"/>
        <v>0</v>
      </c>
    </row>
    <row r="29" spans="1:12" ht="15" customHeight="1">
      <c r="A29" s="95"/>
      <c r="B29" s="70"/>
      <c r="C29" s="71"/>
      <c r="D29" s="103"/>
      <c r="E29" s="80"/>
      <c r="F29" s="80"/>
      <c r="G29" s="80"/>
      <c r="H29" s="80"/>
      <c r="I29" s="80"/>
      <c r="J29" s="80"/>
      <c r="K29" s="95"/>
      <c r="L29" s="18">
        <f t="shared" si="0"/>
        <v>0</v>
      </c>
    </row>
    <row r="30" spans="1:12" ht="15" customHeight="1">
      <c r="A30" s="95"/>
      <c r="B30" s="70"/>
      <c r="C30" s="71"/>
      <c r="D30" s="103"/>
      <c r="E30" s="80"/>
      <c r="F30" s="80"/>
      <c r="G30" s="80"/>
      <c r="H30" s="80"/>
      <c r="I30" s="80"/>
      <c r="J30" s="80"/>
      <c r="K30" s="95"/>
      <c r="L30" s="18">
        <f t="shared" si="0"/>
        <v>0</v>
      </c>
    </row>
    <row r="31" spans="1:12" ht="15" customHeight="1">
      <c r="A31" s="95"/>
      <c r="B31" s="74"/>
      <c r="C31" s="75"/>
      <c r="D31" s="103"/>
      <c r="E31" s="81"/>
      <c r="F31" s="81"/>
      <c r="G31" s="81"/>
      <c r="H31" s="81"/>
      <c r="I31" s="81"/>
      <c r="J31" s="81"/>
      <c r="K31" s="95"/>
      <c r="L31" s="18">
        <f t="shared" si="0"/>
        <v>0</v>
      </c>
    </row>
    <row r="32" spans="1:12" ht="15" customHeight="1">
      <c r="A32" s="95"/>
      <c r="B32" s="74"/>
      <c r="C32" s="75"/>
      <c r="D32" s="103"/>
      <c r="E32" s="81"/>
      <c r="F32" s="81"/>
      <c r="G32" s="81"/>
      <c r="H32" s="81"/>
      <c r="I32" s="81"/>
      <c r="J32" s="81"/>
      <c r="K32" s="95"/>
      <c r="L32" s="18">
        <f t="shared" si="0"/>
        <v>0</v>
      </c>
    </row>
    <row r="33" spans="1:12" ht="15" customHeight="1">
      <c r="A33" s="95"/>
      <c r="B33" s="74"/>
      <c r="C33" s="75"/>
      <c r="D33" s="103"/>
      <c r="E33" s="81"/>
      <c r="F33" s="82"/>
      <c r="G33" s="82"/>
      <c r="H33" s="82"/>
      <c r="I33" s="82"/>
      <c r="J33" s="82"/>
      <c r="K33" s="95"/>
      <c r="L33" s="18">
        <f t="shared" si="0"/>
        <v>0</v>
      </c>
    </row>
    <row r="34" spans="1:12" ht="15" customHeight="1">
      <c r="A34" s="95"/>
      <c r="B34" s="74"/>
      <c r="C34" s="75"/>
      <c r="D34" s="103"/>
      <c r="E34" s="81"/>
      <c r="F34" s="81"/>
      <c r="G34" s="81"/>
      <c r="H34" s="81"/>
      <c r="I34" s="81"/>
      <c r="J34" s="81"/>
      <c r="K34" s="95"/>
      <c r="L34" s="18">
        <f t="shared" si="0"/>
        <v>0</v>
      </c>
    </row>
    <row r="35" spans="1:12" ht="15" customHeight="1">
      <c r="A35" s="95"/>
      <c r="B35" s="74"/>
      <c r="C35" s="75"/>
      <c r="D35" s="103"/>
      <c r="E35" s="81"/>
      <c r="F35" s="81"/>
      <c r="G35" s="81"/>
      <c r="H35" s="81"/>
      <c r="I35" s="81"/>
      <c r="J35" s="81"/>
      <c r="K35" s="95"/>
      <c r="L35" s="18">
        <f t="shared" si="0"/>
        <v>0</v>
      </c>
    </row>
    <row r="36" spans="1:12" ht="15" customHeight="1">
      <c r="A36" s="95"/>
      <c r="B36" s="74"/>
      <c r="C36" s="75"/>
      <c r="D36" s="103"/>
      <c r="E36" s="81"/>
      <c r="F36" s="81"/>
      <c r="G36" s="81"/>
      <c r="H36" s="81"/>
      <c r="I36" s="81"/>
      <c r="J36" s="81"/>
      <c r="K36" s="95"/>
      <c r="L36" s="18">
        <f t="shared" si="0"/>
        <v>0</v>
      </c>
    </row>
    <row r="37" spans="1:12" ht="15" customHeight="1">
      <c r="A37" s="95"/>
      <c r="B37" s="74"/>
      <c r="C37" s="75"/>
      <c r="D37" s="103"/>
      <c r="E37" s="81"/>
      <c r="F37" s="81"/>
      <c r="G37" s="81"/>
      <c r="H37" s="81"/>
      <c r="I37" s="81"/>
      <c r="J37" s="81"/>
      <c r="K37" s="95"/>
      <c r="L37" s="18">
        <f t="shared" si="0"/>
        <v>0</v>
      </c>
    </row>
    <row r="38" spans="1:12" ht="15" customHeight="1">
      <c r="A38" s="95"/>
      <c r="B38" s="74"/>
      <c r="C38" s="75"/>
      <c r="D38" s="103"/>
      <c r="E38" s="83"/>
      <c r="F38" s="83"/>
      <c r="G38" s="83"/>
      <c r="H38" s="83"/>
      <c r="I38" s="83"/>
      <c r="J38" s="83"/>
      <c r="K38" s="95"/>
      <c r="L38" s="18">
        <f t="shared" si="0"/>
        <v>0</v>
      </c>
    </row>
    <row r="39" spans="1:12" ht="15" customHeight="1">
      <c r="A39" s="95"/>
      <c r="B39" s="74"/>
      <c r="C39" s="75"/>
      <c r="D39" s="103"/>
      <c r="E39" s="83"/>
      <c r="F39" s="83"/>
      <c r="G39" s="83"/>
      <c r="H39" s="83"/>
      <c r="I39" s="83"/>
      <c r="J39" s="83"/>
      <c r="K39" s="95"/>
      <c r="L39" s="18">
        <f t="shared" si="0"/>
        <v>0</v>
      </c>
    </row>
    <row r="40" spans="1:12" ht="15" customHeight="1">
      <c r="A40" s="95"/>
      <c r="B40" s="74"/>
      <c r="C40" s="75"/>
      <c r="D40" s="103"/>
      <c r="E40" s="83"/>
      <c r="F40" s="83"/>
      <c r="G40" s="83"/>
      <c r="H40" s="83"/>
      <c r="I40" s="83"/>
      <c r="J40" s="83"/>
      <c r="K40" s="95"/>
      <c r="L40" s="18">
        <f t="shared" si="0"/>
        <v>0</v>
      </c>
    </row>
    <row r="41" spans="1:12" ht="15" customHeight="1">
      <c r="A41" s="95"/>
      <c r="B41" s="19"/>
      <c r="C41" s="9"/>
      <c r="D41" s="103"/>
      <c r="E41" s="83"/>
      <c r="F41" s="83"/>
      <c r="G41" s="83"/>
      <c r="H41" s="83"/>
      <c r="I41" s="83"/>
      <c r="J41" s="83"/>
      <c r="K41" s="95"/>
      <c r="L41" s="18">
        <f t="shared" si="0"/>
        <v>0</v>
      </c>
    </row>
    <row r="42" spans="1:12" ht="15" customHeight="1">
      <c r="A42" s="95"/>
      <c r="B42" s="19"/>
      <c r="C42" s="9"/>
      <c r="D42" s="103"/>
      <c r="E42" s="20"/>
      <c r="F42" s="20"/>
      <c r="G42" s="20"/>
      <c r="H42" s="20"/>
      <c r="I42" s="20"/>
      <c r="J42" s="20"/>
      <c r="K42" s="95"/>
      <c r="L42" s="18">
        <f t="shared" si="0"/>
        <v>0</v>
      </c>
    </row>
    <row r="43" spans="1:12" ht="15" customHeight="1">
      <c r="A43" s="95"/>
      <c r="B43" s="19"/>
      <c r="C43" s="9"/>
      <c r="D43" s="103"/>
      <c r="E43" s="20"/>
      <c r="F43" s="20"/>
      <c r="G43" s="20"/>
      <c r="H43" s="20"/>
      <c r="I43" s="20"/>
      <c r="J43" s="20"/>
      <c r="K43" s="95"/>
      <c r="L43" s="18">
        <f t="shared" si="0"/>
        <v>0</v>
      </c>
    </row>
    <row r="44" spans="1:12" ht="15" customHeight="1">
      <c r="A44" s="95"/>
      <c r="B44" s="19"/>
      <c r="C44" s="9"/>
      <c r="D44" s="103"/>
      <c r="E44" s="20"/>
      <c r="F44" s="20"/>
      <c r="G44" s="20"/>
      <c r="H44" s="20"/>
      <c r="I44" s="20"/>
      <c r="J44" s="20"/>
      <c r="K44" s="95"/>
      <c r="L44" s="18">
        <f t="shared" si="0"/>
        <v>0</v>
      </c>
    </row>
    <row r="45" spans="1:12" ht="15" customHeight="1">
      <c r="A45" s="95"/>
      <c r="B45" s="19"/>
      <c r="C45" s="9"/>
      <c r="D45" s="103"/>
      <c r="E45" s="20"/>
      <c r="F45" s="20"/>
      <c r="G45" s="20"/>
      <c r="H45" s="20"/>
      <c r="I45" s="20"/>
      <c r="J45" s="20"/>
      <c r="K45" s="95"/>
      <c r="L45" s="18">
        <f t="shared" si="0"/>
        <v>0</v>
      </c>
    </row>
    <row r="46" spans="1:12" ht="15" customHeight="1">
      <c r="A46" s="95"/>
      <c r="B46" s="19"/>
      <c r="C46" s="9"/>
      <c r="D46" s="103"/>
      <c r="E46" s="20"/>
      <c r="F46" s="20"/>
      <c r="G46" s="20"/>
      <c r="H46" s="20"/>
      <c r="I46" s="20"/>
      <c r="J46" s="20"/>
      <c r="K46" s="95"/>
      <c r="L46" s="18">
        <f t="shared" si="0"/>
        <v>0</v>
      </c>
    </row>
    <row r="47" spans="1:12" ht="15" customHeight="1">
      <c r="A47" s="95"/>
      <c r="B47" s="19"/>
      <c r="C47" s="9"/>
      <c r="D47" s="103"/>
      <c r="E47" s="20"/>
      <c r="F47" s="20"/>
      <c r="G47" s="20"/>
      <c r="H47" s="20"/>
      <c r="I47" s="20"/>
      <c r="J47" s="20"/>
      <c r="K47" s="95"/>
      <c r="L47" s="18">
        <f t="shared" si="0"/>
        <v>0</v>
      </c>
    </row>
    <row r="48" spans="1:12" ht="15" customHeight="1">
      <c r="A48" s="95"/>
      <c r="B48" s="19"/>
      <c r="C48" s="21"/>
      <c r="D48" s="103"/>
      <c r="E48" s="20"/>
      <c r="F48" s="20"/>
      <c r="G48" s="20"/>
      <c r="H48" s="20"/>
      <c r="I48" s="20"/>
      <c r="J48" s="20"/>
      <c r="K48" s="95"/>
      <c r="L48" s="18">
        <f t="shared" si="0"/>
        <v>0</v>
      </c>
    </row>
    <row r="49" spans="1:12" ht="15" customHeight="1">
      <c r="A49" s="95"/>
      <c r="B49" s="19"/>
      <c r="C49" s="21"/>
      <c r="D49" s="103"/>
      <c r="E49" s="20"/>
      <c r="F49" s="20"/>
      <c r="G49" s="20"/>
      <c r="H49" s="20"/>
      <c r="I49" s="20"/>
      <c r="J49" s="20"/>
      <c r="K49" s="95"/>
      <c r="L49" s="18">
        <f t="shared" si="0"/>
        <v>0</v>
      </c>
    </row>
    <row r="50" spans="1:12" ht="15" customHeight="1">
      <c r="A50" s="95"/>
      <c r="B50" s="19"/>
      <c r="C50" s="21"/>
      <c r="D50" s="103"/>
      <c r="E50" s="20"/>
      <c r="F50" s="20"/>
      <c r="G50" s="20"/>
      <c r="H50" s="20"/>
      <c r="I50" s="20"/>
      <c r="J50" s="20"/>
      <c r="K50" s="95"/>
      <c r="L50" s="18">
        <f t="shared" si="0"/>
        <v>0</v>
      </c>
    </row>
    <row r="51" spans="1:12" ht="15" customHeight="1">
      <c r="A51" s="95"/>
      <c r="B51" s="19"/>
      <c r="C51" s="21"/>
      <c r="D51" s="103"/>
      <c r="E51" s="20"/>
      <c r="F51" s="20"/>
      <c r="G51" s="20"/>
      <c r="H51" s="20"/>
      <c r="I51" s="20"/>
      <c r="J51" s="20"/>
      <c r="K51" s="95"/>
      <c r="L51" s="18">
        <f t="shared" si="0"/>
        <v>0</v>
      </c>
    </row>
    <row r="52" spans="1:12" ht="15" customHeight="1">
      <c r="A52" s="95"/>
      <c r="B52" s="22"/>
      <c r="C52" s="21"/>
      <c r="D52" s="103"/>
      <c r="E52" s="20"/>
      <c r="F52" s="20"/>
      <c r="G52" s="20"/>
      <c r="H52" s="20"/>
      <c r="I52" s="20"/>
      <c r="J52" s="20"/>
      <c r="K52" s="95"/>
      <c r="L52" s="18">
        <f t="shared" si="0"/>
        <v>0</v>
      </c>
    </row>
    <row r="53" spans="1:12" s="4" customFormat="1" ht="15" customHeight="1">
      <c r="A53" s="95"/>
      <c r="B53" s="23"/>
      <c r="C53" s="23"/>
      <c r="D53" s="103"/>
      <c r="E53" s="20"/>
      <c r="F53" s="20"/>
      <c r="G53" s="20"/>
      <c r="H53" s="20"/>
      <c r="I53" s="20"/>
      <c r="J53" s="20"/>
      <c r="K53" s="95"/>
      <c r="L53" s="18">
        <f t="shared" si="0"/>
        <v>0</v>
      </c>
    </row>
    <row r="54" spans="1:12" s="5" customFormat="1" ht="15" customHeight="1">
      <c r="A54" s="95"/>
      <c r="B54" s="24" t="s">
        <v>14</v>
      </c>
      <c r="C54" s="25"/>
      <c r="D54" s="103"/>
      <c r="E54" s="26">
        <f aca="true" t="shared" si="6" ref="E54:J54">SUM(E11:E53)</f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95"/>
      <c r="L54" s="27">
        <f t="shared" si="0"/>
        <v>0</v>
      </c>
    </row>
    <row r="55" spans="1:12" ht="15" customHeight="1">
      <c r="A55" s="96"/>
      <c r="B55" s="28" t="s">
        <v>15</v>
      </c>
      <c r="C55" s="29"/>
      <c r="D55" s="104"/>
      <c r="E55" s="30"/>
      <c r="F55" s="30"/>
      <c r="G55" s="30"/>
      <c r="H55" s="30"/>
      <c r="I55" s="30"/>
      <c r="J55" s="30"/>
      <c r="K55" s="96"/>
      <c r="L55" s="30"/>
    </row>
    <row r="56" spans="1:12" ht="15" customHeight="1">
      <c r="A56" s="94" t="s">
        <v>15</v>
      </c>
      <c r="B56" s="32"/>
      <c r="C56" s="33"/>
      <c r="D56" s="94" t="s">
        <v>15</v>
      </c>
      <c r="E56" s="34" t="s">
        <v>8</v>
      </c>
      <c r="F56" s="34" t="s">
        <v>9</v>
      </c>
      <c r="G56" s="34" t="s">
        <v>10</v>
      </c>
      <c r="H56" s="34" t="s">
        <v>11</v>
      </c>
      <c r="I56" s="34" t="s">
        <v>0</v>
      </c>
      <c r="J56" s="34" t="s">
        <v>1</v>
      </c>
      <c r="K56" s="94" t="s">
        <v>15</v>
      </c>
      <c r="L56" s="12" t="s">
        <v>12</v>
      </c>
    </row>
    <row r="57" spans="1:12" ht="15" customHeight="1">
      <c r="A57" s="95"/>
      <c r="B57" s="32"/>
      <c r="C57" s="16"/>
      <c r="D57" s="95"/>
      <c r="E57" s="13" t="s">
        <v>12</v>
      </c>
      <c r="F57" s="13" t="s">
        <v>12</v>
      </c>
      <c r="G57" s="13" t="s">
        <v>12</v>
      </c>
      <c r="H57" s="13" t="s">
        <v>12</v>
      </c>
      <c r="I57" s="13" t="s">
        <v>12</v>
      </c>
      <c r="J57" s="13" t="s">
        <v>12</v>
      </c>
      <c r="K57" s="95"/>
      <c r="L57" s="12" t="s">
        <v>24</v>
      </c>
    </row>
    <row r="58" spans="1:12" ht="15" customHeight="1">
      <c r="A58" s="95"/>
      <c r="B58" s="70"/>
      <c r="C58" s="75"/>
      <c r="D58" s="95"/>
      <c r="E58" s="78">
        <f>13*$C$58</f>
        <v>0</v>
      </c>
      <c r="F58" s="78">
        <f>13*$C$58</f>
        <v>0</v>
      </c>
      <c r="G58" s="78">
        <f>20*$C$58</f>
        <v>0</v>
      </c>
      <c r="H58" s="78">
        <f>13*$C$58</f>
        <v>0</v>
      </c>
      <c r="I58" s="78">
        <f>13*$C$58</f>
        <v>0</v>
      </c>
      <c r="J58" s="78">
        <f>13*$C$58</f>
        <v>0</v>
      </c>
      <c r="K58" s="95"/>
      <c r="L58" s="18">
        <f aca="true" t="shared" si="7" ref="L58:L91">SUM(E58:J58)</f>
        <v>0</v>
      </c>
    </row>
    <row r="59" spans="1:12" ht="15" customHeight="1">
      <c r="A59" s="95"/>
      <c r="B59" s="70"/>
      <c r="C59" s="75"/>
      <c r="D59" s="95"/>
      <c r="E59" s="78">
        <f>6*$C$59</f>
        <v>0</v>
      </c>
      <c r="F59" s="78">
        <f>5*$C$59</f>
        <v>0</v>
      </c>
      <c r="G59" s="78">
        <f>10*$C$59</f>
        <v>0</v>
      </c>
      <c r="H59" s="78">
        <f>5*$C$59</f>
        <v>0</v>
      </c>
      <c r="I59" s="78">
        <f>6*$C$59</f>
        <v>0</v>
      </c>
      <c r="J59" s="78">
        <f>6*$C$59</f>
        <v>0</v>
      </c>
      <c r="K59" s="95"/>
      <c r="L59" s="18">
        <f t="shared" si="7"/>
        <v>0</v>
      </c>
    </row>
    <row r="60" spans="1:12" ht="15" customHeight="1">
      <c r="A60" s="95"/>
      <c r="B60" s="91"/>
      <c r="C60" s="75"/>
      <c r="D60" s="95"/>
      <c r="E60" s="78">
        <f>6*$C$60</f>
        <v>0</v>
      </c>
      <c r="F60" s="78">
        <f>5*$C$60</f>
        <v>0</v>
      </c>
      <c r="G60" s="78">
        <f>6*$C$60</f>
        <v>0</v>
      </c>
      <c r="H60" s="78">
        <f>3*$C$60</f>
        <v>0</v>
      </c>
      <c r="I60" s="78">
        <f>6*$C$60</f>
        <v>0</v>
      </c>
      <c r="J60" s="78">
        <f>6*$C$60</f>
        <v>0</v>
      </c>
      <c r="K60" s="95"/>
      <c r="L60" s="18"/>
    </row>
    <row r="61" spans="1:12" ht="15" customHeight="1">
      <c r="A61" s="95"/>
      <c r="B61" s="70"/>
      <c r="C61" s="75"/>
      <c r="D61" s="95"/>
      <c r="E61" s="78">
        <f>4*$C$61</f>
        <v>0</v>
      </c>
      <c r="F61" s="78">
        <f>4*$C$61</f>
        <v>0</v>
      </c>
      <c r="G61" s="78">
        <f>8*$C$61</f>
        <v>0</v>
      </c>
      <c r="H61" s="78">
        <f>2*$C$61</f>
        <v>0</v>
      </c>
      <c r="I61" s="78">
        <f>4*$C$61</f>
        <v>0</v>
      </c>
      <c r="J61" s="78">
        <f>4*$C$61</f>
        <v>0</v>
      </c>
      <c r="K61" s="95"/>
      <c r="L61" s="18">
        <f t="shared" si="7"/>
        <v>0</v>
      </c>
    </row>
    <row r="62" spans="1:12" ht="15" customHeight="1">
      <c r="A62" s="95"/>
      <c r="B62" s="70"/>
      <c r="C62" s="75"/>
      <c r="D62" s="95"/>
      <c r="E62" s="84">
        <f>10*$C$62</f>
        <v>0</v>
      </c>
      <c r="F62" s="84">
        <f>10*$C$62</f>
        <v>0</v>
      </c>
      <c r="G62" s="84">
        <f>15*$C$62</f>
        <v>0</v>
      </c>
      <c r="H62" s="84">
        <f>5*$C$62</f>
        <v>0</v>
      </c>
      <c r="I62" s="84">
        <f>10*$C$62</f>
        <v>0</v>
      </c>
      <c r="J62" s="84">
        <f>9*$C$62</f>
        <v>0</v>
      </c>
      <c r="K62" s="95"/>
      <c r="L62" s="18">
        <f t="shared" si="7"/>
        <v>0</v>
      </c>
    </row>
    <row r="63" spans="1:12" ht="15" customHeight="1">
      <c r="A63" s="95"/>
      <c r="B63" s="70"/>
      <c r="C63" s="71"/>
      <c r="D63" s="95"/>
      <c r="E63" s="84">
        <f>5*$C$63</f>
        <v>0</v>
      </c>
      <c r="F63" s="84">
        <f>4*$C$63</f>
        <v>0</v>
      </c>
      <c r="G63" s="84">
        <f>8*$C$63</f>
        <v>0</v>
      </c>
      <c r="H63" s="84">
        <f>4*$C$63</f>
        <v>0</v>
      </c>
      <c r="I63" s="84">
        <f>5*$C$63</f>
        <v>0</v>
      </c>
      <c r="J63" s="84">
        <f>5*$C$63</f>
        <v>0</v>
      </c>
      <c r="K63" s="95"/>
      <c r="L63" s="18">
        <f t="shared" si="7"/>
        <v>0</v>
      </c>
    </row>
    <row r="64" spans="1:12" ht="15" customHeight="1">
      <c r="A64" s="95"/>
      <c r="B64" s="70"/>
      <c r="C64" s="71"/>
      <c r="D64" s="95"/>
      <c r="E64" s="84">
        <f>14*$C$64</f>
        <v>0</v>
      </c>
      <c r="F64" s="84">
        <f>14*$C$64</f>
        <v>0</v>
      </c>
      <c r="G64" s="84">
        <f>20*$C$64</f>
        <v>0</v>
      </c>
      <c r="H64" s="84">
        <f>14*$C$64</f>
        <v>0</v>
      </c>
      <c r="I64" s="84">
        <f>14*$C$64</f>
        <v>0</v>
      </c>
      <c r="J64" s="84">
        <f>14*$C$64</f>
        <v>0</v>
      </c>
      <c r="K64" s="95"/>
      <c r="L64" s="18">
        <f t="shared" si="7"/>
        <v>0</v>
      </c>
    </row>
    <row r="65" spans="1:12" ht="15" customHeight="1">
      <c r="A65" s="95"/>
      <c r="B65" s="70"/>
      <c r="C65" s="71"/>
      <c r="D65" s="95"/>
      <c r="E65" s="84">
        <f>12*$C$65</f>
        <v>0</v>
      </c>
      <c r="F65" s="84">
        <f>12*$C$65</f>
        <v>0</v>
      </c>
      <c r="G65" s="84">
        <f>18*$C$65</f>
        <v>0</v>
      </c>
      <c r="H65" s="84">
        <f>12*$C$65</f>
        <v>0</v>
      </c>
      <c r="I65" s="84">
        <f>12*$C$65</f>
        <v>0</v>
      </c>
      <c r="J65" s="84">
        <f>12*$C$65</f>
        <v>0</v>
      </c>
      <c r="K65" s="95"/>
      <c r="L65" s="18">
        <f t="shared" si="7"/>
        <v>0</v>
      </c>
    </row>
    <row r="66" spans="1:12" ht="15" customHeight="1">
      <c r="A66" s="95"/>
      <c r="B66" s="70"/>
      <c r="C66" s="71"/>
      <c r="D66" s="95"/>
      <c r="E66" s="84">
        <f>11*$C$66</f>
        <v>0</v>
      </c>
      <c r="F66" s="84">
        <f>11*$C$66</f>
        <v>0</v>
      </c>
      <c r="G66" s="84">
        <f>17*$C$66</f>
        <v>0</v>
      </c>
      <c r="H66" s="84">
        <f>11*$C$66</f>
        <v>0</v>
      </c>
      <c r="I66" s="84">
        <f>11*$C$66</f>
        <v>0</v>
      </c>
      <c r="J66" s="84">
        <f>11*$C$66</f>
        <v>0</v>
      </c>
      <c r="K66" s="95"/>
      <c r="L66" s="18">
        <f t="shared" si="7"/>
        <v>0</v>
      </c>
    </row>
    <row r="67" spans="1:12" ht="15" customHeight="1">
      <c r="A67" s="95"/>
      <c r="B67" s="70"/>
      <c r="C67" s="71"/>
      <c r="D67" s="95"/>
      <c r="E67" s="84">
        <f>20*$C$67</f>
        <v>0</v>
      </c>
      <c r="F67" s="84">
        <f>20*$C$67</f>
        <v>0</v>
      </c>
      <c r="G67" s="84">
        <f>25*$C$67</f>
        <v>0</v>
      </c>
      <c r="H67" s="84">
        <f>20*$C$67</f>
        <v>0</v>
      </c>
      <c r="I67" s="84">
        <f>20*$C$67</f>
        <v>0</v>
      </c>
      <c r="J67" s="84">
        <f>20*$C$67</f>
        <v>0</v>
      </c>
      <c r="K67" s="95"/>
      <c r="L67" s="18">
        <f t="shared" si="7"/>
        <v>0</v>
      </c>
    </row>
    <row r="68" spans="1:12" ht="15" customHeight="1">
      <c r="A68" s="95"/>
      <c r="B68" s="70"/>
      <c r="C68" s="71"/>
      <c r="D68" s="95"/>
      <c r="E68" s="84">
        <f>9*$C$68</f>
        <v>0</v>
      </c>
      <c r="F68" s="84">
        <f>9*$C$68</f>
        <v>0</v>
      </c>
      <c r="G68" s="84">
        <f>14*$C$68</f>
        <v>0</v>
      </c>
      <c r="H68" s="84">
        <f>5*$C$68</f>
        <v>0</v>
      </c>
      <c r="I68" s="84">
        <f>9*$C$68</f>
        <v>0</v>
      </c>
      <c r="J68" s="84">
        <f>9*$C$68</f>
        <v>0</v>
      </c>
      <c r="K68" s="95"/>
      <c r="L68" s="18">
        <f t="shared" si="7"/>
        <v>0</v>
      </c>
    </row>
    <row r="69" spans="1:12" ht="15" customHeight="1">
      <c r="A69" s="95"/>
      <c r="B69" s="70"/>
      <c r="C69" s="71"/>
      <c r="D69" s="95"/>
      <c r="E69" s="84">
        <f aca="true" t="shared" si="8" ref="E69:J69">9*$C$69</f>
        <v>0</v>
      </c>
      <c r="F69" s="84">
        <f t="shared" si="8"/>
        <v>0</v>
      </c>
      <c r="G69" s="84">
        <f t="shared" si="8"/>
        <v>0</v>
      </c>
      <c r="H69" s="84">
        <f t="shared" si="8"/>
        <v>0</v>
      </c>
      <c r="I69" s="84">
        <f t="shared" si="8"/>
        <v>0</v>
      </c>
      <c r="J69" s="84">
        <f t="shared" si="8"/>
        <v>0</v>
      </c>
      <c r="K69" s="95"/>
      <c r="L69" s="18">
        <f t="shared" si="7"/>
        <v>0</v>
      </c>
    </row>
    <row r="70" spans="1:12" ht="15" customHeight="1">
      <c r="A70" s="95"/>
      <c r="B70" s="70"/>
      <c r="C70" s="71"/>
      <c r="D70" s="95"/>
      <c r="E70" s="84">
        <f>6*$C$70</f>
        <v>0</v>
      </c>
      <c r="F70" s="84">
        <f>6*$C$70</f>
        <v>0</v>
      </c>
      <c r="G70" s="84">
        <f>6*$C$70</f>
        <v>0</v>
      </c>
      <c r="H70" s="84">
        <f>4*$C$70</f>
        <v>0</v>
      </c>
      <c r="I70" s="84">
        <f>6*$C$70</f>
        <v>0</v>
      </c>
      <c r="J70" s="84">
        <f>6*$C$70</f>
        <v>0</v>
      </c>
      <c r="K70" s="95"/>
      <c r="L70" s="18">
        <f t="shared" si="7"/>
        <v>0</v>
      </c>
    </row>
    <row r="71" spans="1:12" ht="15" customHeight="1">
      <c r="A71" s="95"/>
      <c r="B71" s="86"/>
      <c r="C71" s="75"/>
      <c r="D71" s="95"/>
      <c r="E71" s="85">
        <f>4*$C$71</f>
        <v>0</v>
      </c>
      <c r="F71" s="85">
        <f>4*$C$71</f>
        <v>0</v>
      </c>
      <c r="G71" s="85">
        <f>4*$C$71</f>
        <v>0</v>
      </c>
      <c r="H71" s="85">
        <f>5*$C$71</f>
        <v>0</v>
      </c>
      <c r="I71" s="85">
        <f>4*$C$71</f>
        <v>0</v>
      </c>
      <c r="J71" s="85">
        <f>2*$C$71</f>
        <v>0</v>
      </c>
      <c r="K71" s="95"/>
      <c r="L71" s="18">
        <f t="shared" si="7"/>
        <v>0</v>
      </c>
    </row>
    <row r="72" spans="1:12" ht="15" customHeight="1">
      <c r="A72" s="95"/>
      <c r="B72" s="86"/>
      <c r="C72" s="75"/>
      <c r="D72" s="95"/>
      <c r="E72" s="85">
        <f>6*$C$72</f>
        <v>0</v>
      </c>
      <c r="F72" s="85">
        <f>6*$C$72</f>
        <v>0</v>
      </c>
      <c r="G72" s="85">
        <f>6*$C$72</f>
        <v>0</v>
      </c>
      <c r="H72" s="85">
        <f>3*$C$72</f>
        <v>0</v>
      </c>
      <c r="I72" s="85">
        <f>6*$C$72</f>
        <v>0</v>
      </c>
      <c r="J72" s="85">
        <f>5*$C$72</f>
        <v>0</v>
      </c>
      <c r="K72" s="95"/>
      <c r="L72" s="18">
        <f t="shared" si="7"/>
        <v>0</v>
      </c>
    </row>
    <row r="73" spans="1:12" ht="15" customHeight="1">
      <c r="A73" s="95"/>
      <c r="B73" s="86"/>
      <c r="C73" s="75"/>
      <c r="D73" s="95"/>
      <c r="E73" s="85">
        <f>10*$C$73</f>
        <v>0</v>
      </c>
      <c r="F73" s="85">
        <f>10*$C$73</f>
        <v>0</v>
      </c>
      <c r="G73" s="85">
        <f>10*$C$73</f>
        <v>0</v>
      </c>
      <c r="H73" s="85">
        <f>7*$C$73</f>
        <v>0</v>
      </c>
      <c r="I73" s="85">
        <f>10*$C$73</f>
        <v>0</v>
      </c>
      <c r="J73" s="85">
        <f>10*$C$73</f>
        <v>0</v>
      </c>
      <c r="K73" s="95"/>
      <c r="L73" s="18">
        <f t="shared" si="7"/>
        <v>0</v>
      </c>
    </row>
    <row r="74" spans="1:12" ht="15" customHeight="1">
      <c r="A74" s="95"/>
      <c r="B74" s="86"/>
      <c r="C74" s="75"/>
      <c r="D74" s="95"/>
      <c r="E74" s="85">
        <f>4*$C$74</f>
        <v>0</v>
      </c>
      <c r="F74" s="85">
        <f>4*$C$74</f>
        <v>0</v>
      </c>
      <c r="G74" s="85">
        <f>4*$C$74</f>
        <v>0</v>
      </c>
      <c r="H74" s="85">
        <f>2*$C$74</f>
        <v>0</v>
      </c>
      <c r="I74" s="85">
        <f>3*$C$74</f>
        <v>0</v>
      </c>
      <c r="J74" s="85">
        <f>4*$C$74</f>
        <v>0</v>
      </c>
      <c r="K74" s="95"/>
      <c r="L74" s="18">
        <f t="shared" si="7"/>
        <v>0</v>
      </c>
    </row>
    <row r="75" spans="1:12" ht="15" customHeight="1">
      <c r="A75" s="95"/>
      <c r="B75" s="89"/>
      <c r="C75" s="75"/>
      <c r="D75" s="95"/>
      <c r="E75" s="85">
        <f>6*$C$75</f>
        <v>0</v>
      </c>
      <c r="F75" s="85">
        <f>6*$C$75</f>
        <v>0</v>
      </c>
      <c r="G75" s="85">
        <f>9*$C$75</f>
        <v>0</v>
      </c>
      <c r="H75" s="85">
        <f>6*$C$75</f>
        <v>0</v>
      </c>
      <c r="I75" s="85">
        <f>5*$C$75</f>
        <v>0</v>
      </c>
      <c r="J75" s="85">
        <f>6*$C$75</f>
        <v>0</v>
      </c>
      <c r="K75" s="95"/>
      <c r="L75" s="18"/>
    </row>
    <row r="76" spans="1:12" ht="15" customHeight="1">
      <c r="A76" s="95"/>
      <c r="B76" s="74"/>
      <c r="C76" s="75"/>
      <c r="D76" s="95"/>
      <c r="E76" s="85">
        <f>5*$C$76</f>
        <v>0</v>
      </c>
      <c r="F76" s="85">
        <f>5*$C$76</f>
        <v>0</v>
      </c>
      <c r="G76" s="85">
        <f>5*$C$76</f>
        <v>0</v>
      </c>
      <c r="H76" s="85">
        <f>3*$C$76</f>
        <v>0</v>
      </c>
      <c r="I76" s="85">
        <f>5*$C$76</f>
        <v>0</v>
      </c>
      <c r="J76" s="85">
        <f>5*$C$76</f>
        <v>0</v>
      </c>
      <c r="K76" s="95"/>
      <c r="L76" s="18">
        <f t="shared" si="7"/>
        <v>0</v>
      </c>
    </row>
    <row r="77" spans="1:12" ht="15" customHeight="1">
      <c r="A77" s="95"/>
      <c r="B77" s="74"/>
      <c r="C77" s="75"/>
      <c r="D77" s="95"/>
      <c r="E77" s="85">
        <f>9*$C$77</f>
        <v>0</v>
      </c>
      <c r="F77" s="85">
        <f>9*$C$77</f>
        <v>0</v>
      </c>
      <c r="G77" s="85">
        <f>15*$C$77</f>
        <v>0</v>
      </c>
      <c r="H77" s="85">
        <f>9*$C$77</f>
        <v>0</v>
      </c>
      <c r="I77" s="85">
        <f>9*$C$77</f>
        <v>0</v>
      </c>
      <c r="J77" s="85">
        <f>9*$C$77</f>
        <v>0</v>
      </c>
      <c r="K77" s="95"/>
      <c r="L77" s="18">
        <f t="shared" si="7"/>
        <v>0</v>
      </c>
    </row>
    <row r="78" spans="1:12" ht="15" customHeight="1">
      <c r="A78" s="95"/>
      <c r="B78" s="86"/>
      <c r="C78" s="75"/>
      <c r="D78" s="95"/>
      <c r="E78" s="85">
        <f>15*$C$78</f>
        <v>0</v>
      </c>
      <c r="F78" s="85">
        <f>15*$C$78</f>
        <v>0</v>
      </c>
      <c r="G78" s="85">
        <f>16*$C$78</f>
        <v>0</v>
      </c>
      <c r="H78" s="85">
        <f>9*$C$78</f>
        <v>0</v>
      </c>
      <c r="I78" s="85">
        <f>15*$C$78</f>
        <v>0</v>
      </c>
      <c r="J78" s="85">
        <f>15*$C$78</f>
        <v>0</v>
      </c>
      <c r="K78" s="95"/>
      <c r="L78" s="18">
        <f t="shared" si="7"/>
        <v>0</v>
      </c>
    </row>
    <row r="79" spans="1:12" ht="15" customHeight="1">
      <c r="A79" s="95"/>
      <c r="B79" s="86"/>
      <c r="C79" s="75"/>
      <c r="D79" s="95"/>
      <c r="E79" s="85">
        <f>5*$C$79</f>
        <v>0</v>
      </c>
      <c r="F79" s="85">
        <f>5*$C$79</f>
        <v>0</v>
      </c>
      <c r="G79" s="85">
        <f>5*$C$79</f>
        <v>0</v>
      </c>
      <c r="H79" s="85">
        <f>5*$C$79</f>
        <v>0</v>
      </c>
      <c r="I79" s="85">
        <f>9*$C$79</f>
        <v>0</v>
      </c>
      <c r="J79" s="85">
        <f>5*$C$79</f>
        <v>0</v>
      </c>
      <c r="K79" s="95"/>
      <c r="L79" s="18">
        <f t="shared" si="7"/>
        <v>0</v>
      </c>
    </row>
    <row r="80" spans="1:12" ht="15" customHeight="1">
      <c r="A80" s="95"/>
      <c r="B80" s="86"/>
      <c r="C80" s="75"/>
      <c r="D80" s="95"/>
      <c r="E80" s="85">
        <f>9*$C$80</f>
        <v>0</v>
      </c>
      <c r="F80" s="85">
        <f>7*$C$80</f>
        <v>0</v>
      </c>
      <c r="G80" s="85">
        <f>9*$C$80</f>
        <v>0</v>
      </c>
      <c r="H80" s="85">
        <f>9*$C$80</f>
        <v>0</v>
      </c>
      <c r="I80" s="85">
        <f>9*$C$80</f>
        <v>0</v>
      </c>
      <c r="J80" s="85">
        <f>10*$C$80</f>
        <v>0</v>
      </c>
      <c r="K80" s="95"/>
      <c r="L80" s="18">
        <f t="shared" si="7"/>
        <v>0</v>
      </c>
    </row>
    <row r="81" spans="1:12" ht="15" customHeight="1">
      <c r="A81" s="95"/>
      <c r="B81" s="74"/>
      <c r="C81" s="75"/>
      <c r="D81" s="95"/>
      <c r="E81" s="85">
        <f>10*$C$81</f>
        <v>0</v>
      </c>
      <c r="F81" s="85">
        <f>10*$C$81</f>
        <v>0</v>
      </c>
      <c r="G81" s="85">
        <f>10*$C$81</f>
        <v>0</v>
      </c>
      <c r="H81" s="85">
        <f>6*$C$81</f>
        <v>0</v>
      </c>
      <c r="I81" s="85">
        <f>8*$C$81</f>
        <v>0</v>
      </c>
      <c r="J81" s="85">
        <f>7*$C$81</f>
        <v>0</v>
      </c>
      <c r="K81" s="95"/>
      <c r="L81" s="18">
        <f t="shared" si="7"/>
        <v>0</v>
      </c>
    </row>
    <row r="82" spans="1:12" ht="15" customHeight="1">
      <c r="A82" s="95"/>
      <c r="B82" s="86"/>
      <c r="C82" s="75"/>
      <c r="D82" s="95"/>
      <c r="E82" s="85">
        <f>8*$C$82</f>
        <v>0</v>
      </c>
      <c r="F82" s="85">
        <f>6*$C$82</f>
        <v>0</v>
      </c>
      <c r="G82" s="85">
        <f>8*$C$82</f>
        <v>0</v>
      </c>
      <c r="H82" s="85">
        <f>8*$C$82</f>
        <v>0</v>
      </c>
      <c r="I82" s="85">
        <f>8*$C$82</f>
        <v>0</v>
      </c>
      <c r="J82" s="85">
        <f>7*$C$82</f>
        <v>0</v>
      </c>
      <c r="K82" s="95"/>
      <c r="L82" s="18">
        <f t="shared" si="7"/>
        <v>0</v>
      </c>
    </row>
    <row r="83" spans="1:12" ht="15" customHeight="1">
      <c r="A83" s="95"/>
      <c r="B83" s="86"/>
      <c r="C83" s="75"/>
      <c r="D83" s="95"/>
      <c r="E83" s="85">
        <f>6*$C$83</f>
        <v>0</v>
      </c>
      <c r="F83" s="85">
        <f>5*$C$83</f>
        <v>0</v>
      </c>
      <c r="G83" s="85">
        <f>6*$C$83</f>
        <v>0</v>
      </c>
      <c r="H83" s="85">
        <f>4*$C$83</f>
        <v>0</v>
      </c>
      <c r="I83" s="85">
        <f>5*$C$83</f>
        <v>0</v>
      </c>
      <c r="J83" s="85">
        <f>6*$C$83</f>
        <v>0</v>
      </c>
      <c r="K83" s="95"/>
      <c r="L83" s="18">
        <f t="shared" si="7"/>
        <v>0</v>
      </c>
    </row>
    <row r="84" spans="1:12" ht="15" customHeight="1">
      <c r="A84" s="95"/>
      <c r="B84" s="86"/>
      <c r="C84" s="75"/>
      <c r="D84" s="95"/>
      <c r="E84" s="85">
        <f>5*$C$84</f>
        <v>0</v>
      </c>
      <c r="F84" s="85">
        <f>4*$C$84</f>
        <v>0</v>
      </c>
      <c r="G84" s="85">
        <f>5*$C$84</f>
        <v>0</v>
      </c>
      <c r="H84" s="85">
        <f>5*$C$84</f>
        <v>0</v>
      </c>
      <c r="I84" s="85">
        <f>4*$C$84</f>
        <v>0</v>
      </c>
      <c r="J84" s="85">
        <f>5*$C$84</f>
        <v>0</v>
      </c>
      <c r="K84" s="95"/>
      <c r="L84" s="18">
        <f t="shared" si="7"/>
        <v>0</v>
      </c>
    </row>
    <row r="85" spans="1:12" ht="15" customHeight="1">
      <c r="A85" s="95"/>
      <c r="B85" s="88"/>
      <c r="C85" s="75"/>
      <c r="D85" s="95"/>
      <c r="E85" s="85">
        <f>6*$C$85</f>
        <v>0</v>
      </c>
      <c r="F85" s="85">
        <f>6*$C$85</f>
        <v>0</v>
      </c>
      <c r="G85" s="85">
        <f>6*$C$85</f>
        <v>0</v>
      </c>
      <c r="H85" s="85">
        <f>5*$C$85</f>
        <v>0</v>
      </c>
      <c r="I85" s="85">
        <f>4*$C$85</f>
        <v>0</v>
      </c>
      <c r="J85" s="85">
        <f>6*$C$85</f>
        <v>0</v>
      </c>
      <c r="K85" s="95"/>
      <c r="L85" s="18">
        <f t="shared" si="7"/>
        <v>0</v>
      </c>
    </row>
    <row r="86" spans="1:12" ht="15" customHeight="1">
      <c r="A86" s="95"/>
      <c r="B86" s="90"/>
      <c r="C86" s="75"/>
      <c r="D86" s="95"/>
      <c r="E86" s="85">
        <f>3*$C$86</f>
        <v>0</v>
      </c>
      <c r="F86" s="85">
        <f>3*$C$86</f>
        <v>0</v>
      </c>
      <c r="G86" s="85">
        <f>3*$C$86</f>
        <v>0</v>
      </c>
      <c r="H86" s="85">
        <f>5*$C$86</f>
        <v>0</v>
      </c>
      <c r="I86" s="85">
        <f>5*$C$86</f>
        <v>0</v>
      </c>
      <c r="J86" s="85">
        <f>3*$C$86</f>
        <v>0</v>
      </c>
      <c r="K86" s="95"/>
      <c r="L86" s="18">
        <f t="shared" si="7"/>
        <v>0</v>
      </c>
    </row>
    <row r="87" spans="1:12" ht="15" customHeight="1">
      <c r="A87" s="95"/>
      <c r="B87" s="90"/>
      <c r="C87" s="75"/>
      <c r="D87" s="95"/>
      <c r="E87" s="85">
        <f>2*$C$87</f>
        <v>0</v>
      </c>
      <c r="F87" s="85">
        <f>2*$C$87</f>
        <v>0</v>
      </c>
      <c r="G87" s="85">
        <f>2*$C$87</f>
        <v>0</v>
      </c>
      <c r="H87" s="85">
        <f>7*$C$87</f>
        <v>0</v>
      </c>
      <c r="I87" s="85">
        <f>2*$C$87</f>
        <v>0</v>
      </c>
      <c r="J87" s="85">
        <f>2*$C$87</f>
        <v>0</v>
      </c>
      <c r="K87" s="95"/>
      <c r="L87" s="18">
        <f t="shared" si="7"/>
        <v>0</v>
      </c>
    </row>
    <row r="88" spans="1:12" ht="15" customHeight="1">
      <c r="A88" s="95"/>
      <c r="B88" s="86"/>
      <c r="C88" s="75"/>
      <c r="D88" s="95"/>
      <c r="E88" s="85"/>
      <c r="F88" s="85"/>
      <c r="G88" s="85"/>
      <c r="H88" s="85"/>
      <c r="I88" s="85"/>
      <c r="J88" s="85"/>
      <c r="K88" s="95"/>
      <c r="L88" s="18">
        <f t="shared" si="7"/>
        <v>0</v>
      </c>
    </row>
    <row r="89" spans="1:12" ht="15" customHeight="1">
      <c r="A89" s="95"/>
      <c r="B89" s="86"/>
      <c r="C89" s="75"/>
      <c r="D89" s="95"/>
      <c r="E89" s="85"/>
      <c r="F89" s="85"/>
      <c r="G89" s="85"/>
      <c r="H89" s="85"/>
      <c r="I89" s="85"/>
      <c r="J89" s="85"/>
      <c r="K89" s="95"/>
      <c r="L89" s="18">
        <f t="shared" si="7"/>
        <v>0</v>
      </c>
    </row>
    <row r="90" spans="1:12" ht="15" customHeight="1">
      <c r="A90" s="95"/>
      <c r="B90" s="87"/>
      <c r="C90" s="75"/>
      <c r="D90" s="95"/>
      <c r="E90" s="85"/>
      <c r="F90" s="85"/>
      <c r="G90" s="85"/>
      <c r="H90" s="85"/>
      <c r="I90" s="85"/>
      <c r="J90" s="85"/>
      <c r="K90" s="95"/>
      <c r="L90" s="18">
        <f t="shared" si="7"/>
        <v>0</v>
      </c>
    </row>
    <row r="91" spans="1:12" ht="15" customHeight="1">
      <c r="A91" s="95"/>
      <c r="B91" s="74"/>
      <c r="C91" s="75"/>
      <c r="D91" s="95"/>
      <c r="E91" s="85"/>
      <c r="F91" s="85"/>
      <c r="G91" s="85"/>
      <c r="H91" s="85"/>
      <c r="I91" s="85"/>
      <c r="J91" s="85"/>
      <c r="K91" s="95"/>
      <c r="L91" s="18">
        <f t="shared" si="7"/>
        <v>0</v>
      </c>
    </row>
    <row r="92" spans="1:12" ht="15" customHeight="1">
      <c r="A92" s="95"/>
      <c r="B92" s="88"/>
      <c r="C92" s="75"/>
      <c r="D92" s="95"/>
      <c r="E92" s="85"/>
      <c r="F92" s="85"/>
      <c r="G92" s="85"/>
      <c r="H92" s="85"/>
      <c r="I92" s="85"/>
      <c r="J92" s="85"/>
      <c r="K92" s="95"/>
      <c r="L92" s="18">
        <f aca="true" t="shared" si="9" ref="L92:L123">SUM(E92:J92)</f>
        <v>0</v>
      </c>
    </row>
    <row r="93" spans="1:12" ht="15" customHeight="1">
      <c r="A93" s="95"/>
      <c r="B93" s="74"/>
      <c r="C93" s="75"/>
      <c r="D93" s="95"/>
      <c r="E93" s="85"/>
      <c r="F93" s="85"/>
      <c r="G93" s="85"/>
      <c r="H93" s="85"/>
      <c r="I93" s="85"/>
      <c r="J93" s="85"/>
      <c r="K93" s="95"/>
      <c r="L93" s="18">
        <f t="shared" si="9"/>
        <v>0</v>
      </c>
    </row>
    <row r="94" spans="1:12" ht="15" customHeight="1">
      <c r="A94" s="95"/>
      <c r="B94" s="74"/>
      <c r="C94" s="75"/>
      <c r="D94" s="95"/>
      <c r="E94" s="36"/>
      <c r="F94" s="36"/>
      <c r="G94" s="36"/>
      <c r="H94" s="36"/>
      <c r="I94" s="36"/>
      <c r="J94" s="36"/>
      <c r="K94" s="95"/>
      <c r="L94" s="18">
        <f t="shared" si="9"/>
        <v>0</v>
      </c>
    </row>
    <row r="95" spans="1:12" ht="15" customHeight="1">
      <c r="A95" s="95"/>
      <c r="B95" s="74"/>
      <c r="C95" s="75"/>
      <c r="D95" s="95"/>
      <c r="E95" s="36"/>
      <c r="F95" s="36"/>
      <c r="G95" s="36"/>
      <c r="H95" s="36"/>
      <c r="I95" s="36"/>
      <c r="J95" s="36"/>
      <c r="K95" s="95"/>
      <c r="L95" s="18">
        <f t="shared" si="9"/>
        <v>0</v>
      </c>
    </row>
    <row r="96" spans="1:12" ht="15" customHeight="1">
      <c r="A96" s="95"/>
      <c r="B96" s="74"/>
      <c r="C96" s="75"/>
      <c r="D96" s="95"/>
      <c r="E96" s="36"/>
      <c r="F96" s="36"/>
      <c r="G96" s="36"/>
      <c r="H96" s="36"/>
      <c r="I96" s="36"/>
      <c r="J96" s="36"/>
      <c r="K96" s="95"/>
      <c r="L96" s="18">
        <f t="shared" si="9"/>
        <v>0</v>
      </c>
    </row>
    <row r="97" spans="1:12" ht="15" customHeight="1">
      <c r="A97" s="95"/>
      <c r="B97" s="74"/>
      <c r="C97" s="75"/>
      <c r="D97" s="95"/>
      <c r="E97" s="36"/>
      <c r="F97" s="36"/>
      <c r="G97" s="36"/>
      <c r="H97" s="36"/>
      <c r="I97" s="36"/>
      <c r="J97" s="36"/>
      <c r="K97" s="95"/>
      <c r="L97" s="18">
        <f t="shared" si="9"/>
        <v>0</v>
      </c>
    </row>
    <row r="98" spans="1:12" ht="15" customHeight="1">
      <c r="A98" s="95"/>
      <c r="B98" s="74"/>
      <c r="C98" s="75"/>
      <c r="D98" s="95"/>
      <c r="E98" s="36"/>
      <c r="F98" s="36"/>
      <c r="G98" s="36"/>
      <c r="H98" s="36"/>
      <c r="I98" s="36"/>
      <c r="J98" s="36"/>
      <c r="K98" s="95"/>
      <c r="L98" s="18">
        <f t="shared" si="9"/>
        <v>0</v>
      </c>
    </row>
    <row r="99" spans="1:12" ht="15" customHeight="1">
      <c r="A99" s="95"/>
      <c r="B99" s="74"/>
      <c r="C99" s="75"/>
      <c r="D99" s="95"/>
      <c r="E99" s="36"/>
      <c r="F99" s="36"/>
      <c r="G99" s="36"/>
      <c r="H99" s="36"/>
      <c r="I99" s="36"/>
      <c r="J99" s="36"/>
      <c r="K99" s="95"/>
      <c r="L99" s="18">
        <f t="shared" si="9"/>
        <v>0</v>
      </c>
    </row>
    <row r="100" spans="1:12" ht="15" customHeight="1">
      <c r="A100" s="95"/>
      <c r="B100" s="74"/>
      <c r="C100" s="75"/>
      <c r="D100" s="95"/>
      <c r="E100" s="36"/>
      <c r="F100" s="36"/>
      <c r="G100" s="36"/>
      <c r="H100" s="36"/>
      <c r="I100" s="36"/>
      <c r="J100" s="36"/>
      <c r="K100" s="95"/>
      <c r="L100" s="18">
        <f t="shared" si="9"/>
        <v>0</v>
      </c>
    </row>
    <row r="101" spans="1:12" ht="15" customHeight="1">
      <c r="A101" s="95"/>
      <c r="B101" s="74"/>
      <c r="C101" s="75"/>
      <c r="D101" s="95"/>
      <c r="E101" s="36"/>
      <c r="F101" s="36"/>
      <c r="G101" s="36"/>
      <c r="H101" s="36"/>
      <c r="I101" s="36"/>
      <c r="J101" s="36"/>
      <c r="K101" s="95"/>
      <c r="L101" s="18">
        <f t="shared" si="9"/>
        <v>0</v>
      </c>
    </row>
    <row r="102" spans="1:12" ht="15" customHeight="1">
      <c r="A102" s="95"/>
      <c r="B102" s="35"/>
      <c r="C102" s="9"/>
      <c r="D102" s="95"/>
      <c r="E102" s="36"/>
      <c r="F102" s="36"/>
      <c r="G102" s="36"/>
      <c r="H102" s="36"/>
      <c r="I102" s="36"/>
      <c r="J102" s="36"/>
      <c r="K102" s="95"/>
      <c r="L102" s="18">
        <f t="shared" si="9"/>
        <v>0</v>
      </c>
    </row>
    <row r="103" spans="1:12" ht="15" customHeight="1">
      <c r="A103" s="95"/>
      <c r="B103" s="35"/>
      <c r="C103" s="9"/>
      <c r="D103" s="95"/>
      <c r="E103" s="36"/>
      <c r="F103" s="36"/>
      <c r="G103" s="36"/>
      <c r="H103" s="36"/>
      <c r="I103" s="36"/>
      <c r="J103" s="36"/>
      <c r="K103" s="95"/>
      <c r="L103" s="18">
        <f t="shared" si="9"/>
        <v>0</v>
      </c>
    </row>
    <row r="104" spans="1:12" ht="15" customHeight="1">
      <c r="A104" s="95"/>
      <c r="B104" s="35"/>
      <c r="C104" s="9"/>
      <c r="D104" s="95"/>
      <c r="E104" s="36"/>
      <c r="F104" s="36"/>
      <c r="G104" s="36"/>
      <c r="H104" s="36"/>
      <c r="I104" s="36"/>
      <c r="J104" s="36"/>
      <c r="K104" s="95"/>
      <c r="L104" s="18">
        <f t="shared" si="9"/>
        <v>0</v>
      </c>
    </row>
    <row r="105" spans="1:12" ht="15" customHeight="1">
      <c r="A105" s="95"/>
      <c r="B105" s="35"/>
      <c r="C105" s="9"/>
      <c r="D105" s="95"/>
      <c r="E105" s="36"/>
      <c r="F105" s="36"/>
      <c r="G105" s="36"/>
      <c r="H105" s="36"/>
      <c r="I105" s="36"/>
      <c r="J105" s="36"/>
      <c r="K105" s="95"/>
      <c r="L105" s="18">
        <f t="shared" si="9"/>
        <v>0</v>
      </c>
    </row>
    <row r="106" spans="1:12" ht="15" customHeight="1" hidden="1">
      <c r="A106" s="95"/>
      <c r="B106" s="35"/>
      <c r="C106" s="9"/>
      <c r="D106" s="95"/>
      <c r="E106" s="36"/>
      <c r="F106" s="36"/>
      <c r="G106" s="36"/>
      <c r="H106" s="36"/>
      <c r="I106" s="36"/>
      <c r="J106" s="36"/>
      <c r="K106" s="95"/>
      <c r="L106" s="18">
        <f t="shared" si="9"/>
        <v>0</v>
      </c>
    </row>
    <row r="107" spans="1:12" ht="15" customHeight="1" hidden="1">
      <c r="A107" s="95"/>
      <c r="B107" s="35"/>
      <c r="C107" s="9"/>
      <c r="D107" s="95"/>
      <c r="E107" s="36"/>
      <c r="F107" s="36"/>
      <c r="G107" s="36"/>
      <c r="H107" s="36"/>
      <c r="I107" s="36"/>
      <c r="J107" s="36"/>
      <c r="K107" s="95"/>
      <c r="L107" s="18">
        <f t="shared" si="9"/>
        <v>0</v>
      </c>
    </row>
    <row r="108" spans="1:12" ht="15" customHeight="1" hidden="1">
      <c r="A108" s="95"/>
      <c r="B108" s="35"/>
      <c r="C108" s="9"/>
      <c r="D108" s="95"/>
      <c r="E108" s="36"/>
      <c r="F108" s="36"/>
      <c r="G108" s="36"/>
      <c r="H108" s="36"/>
      <c r="I108" s="36"/>
      <c r="J108" s="36"/>
      <c r="K108" s="95"/>
      <c r="L108" s="18">
        <f t="shared" si="9"/>
        <v>0</v>
      </c>
    </row>
    <row r="109" spans="1:12" ht="15" customHeight="1" hidden="1">
      <c r="A109" s="95"/>
      <c r="B109" s="37"/>
      <c r="C109" s="9"/>
      <c r="D109" s="95"/>
      <c r="E109" s="36"/>
      <c r="F109" s="36"/>
      <c r="G109" s="36"/>
      <c r="H109" s="36"/>
      <c r="I109" s="36"/>
      <c r="J109" s="36"/>
      <c r="K109" s="95"/>
      <c r="L109" s="18">
        <f t="shared" si="9"/>
        <v>0</v>
      </c>
    </row>
    <row r="110" spans="1:12" ht="15" customHeight="1" hidden="1">
      <c r="A110" s="95"/>
      <c r="B110" s="37"/>
      <c r="C110" s="9"/>
      <c r="D110" s="95"/>
      <c r="E110" s="36"/>
      <c r="F110" s="36"/>
      <c r="G110" s="36"/>
      <c r="H110" s="36"/>
      <c r="I110" s="36"/>
      <c r="J110" s="36"/>
      <c r="K110" s="95"/>
      <c r="L110" s="18">
        <f t="shared" si="9"/>
        <v>0</v>
      </c>
    </row>
    <row r="111" spans="1:12" ht="15" customHeight="1" hidden="1">
      <c r="A111" s="95"/>
      <c r="B111" s="37"/>
      <c r="C111" s="9"/>
      <c r="D111" s="95"/>
      <c r="E111" s="36"/>
      <c r="F111" s="36"/>
      <c r="G111" s="36"/>
      <c r="H111" s="36"/>
      <c r="I111" s="36"/>
      <c r="J111" s="36"/>
      <c r="K111" s="95"/>
      <c r="L111" s="18">
        <f t="shared" si="9"/>
        <v>0</v>
      </c>
    </row>
    <row r="112" spans="1:12" ht="15" customHeight="1" hidden="1">
      <c r="A112" s="95"/>
      <c r="B112" s="37"/>
      <c r="C112" s="9"/>
      <c r="D112" s="95"/>
      <c r="E112" s="36"/>
      <c r="F112" s="36"/>
      <c r="G112" s="36"/>
      <c r="H112" s="36"/>
      <c r="I112" s="36"/>
      <c r="J112" s="36"/>
      <c r="K112" s="95"/>
      <c r="L112" s="18">
        <f t="shared" si="9"/>
        <v>0</v>
      </c>
    </row>
    <row r="113" spans="1:12" ht="15" customHeight="1" hidden="1">
      <c r="A113" s="95"/>
      <c r="B113" s="38"/>
      <c r="C113" s="9"/>
      <c r="D113" s="95"/>
      <c r="E113" s="38"/>
      <c r="F113" s="38"/>
      <c r="G113" s="38"/>
      <c r="H113" s="38"/>
      <c r="I113" s="38"/>
      <c r="J113" s="38"/>
      <c r="K113" s="95"/>
      <c r="L113" s="18">
        <f t="shared" si="9"/>
        <v>0</v>
      </c>
    </row>
    <row r="114" spans="1:12" ht="15" customHeight="1" hidden="1">
      <c r="A114" s="95"/>
      <c r="B114" s="39"/>
      <c r="C114" s="9"/>
      <c r="D114" s="95"/>
      <c r="E114" s="36"/>
      <c r="F114" s="36"/>
      <c r="G114" s="36"/>
      <c r="H114" s="36"/>
      <c r="I114" s="36"/>
      <c r="J114" s="36"/>
      <c r="K114" s="95"/>
      <c r="L114" s="18">
        <f t="shared" si="9"/>
        <v>0</v>
      </c>
    </row>
    <row r="115" spans="1:12" ht="15" customHeight="1" hidden="1">
      <c r="A115" s="95"/>
      <c r="B115" s="39"/>
      <c r="C115" s="9"/>
      <c r="D115" s="95"/>
      <c r="E115" s="36"/>
      <c r="F115" s="36"/>
      <c r="G115" s="36"/>
      <c r="H115" s="36"/>
      <c r="I115" s="36"/>
      <c r="J115" s="36"/>
      <c r="K115" s="95"/>
      <c r="L115" s="18">
        <f t="shared" si="9"/>
        <v>0</v>
      </c>
    </row>
    <row r="116" spans="1:12" ht="15" customHeight="1" hidden="1">
      <c r="A116" s="95"/>
      <c r="B116" s="39"/>
      <c r="C116" s="9"/>
      <c r="D116" s="95"/>
      <c r="E116" s="36"/>
      <c r="F116" s="36"/>
      <c r="G116" s="36"/>
      <c r="H116" s="36"/>
      <c r="I116" s="36"/>
      <c r="J116" s="36"/>
      <c r="K116" s="95"/>
      <c r="L116" s="18">
        <f t="shared" si="9"/>
        <v>0</v>
      </c>
    </row>
    <row r="117" spans="1:12" ht="15" customHeight="1" hidden="1">
      <c r="A117" s="95"/>
      <c r="B117" s="39"/>
      <c r="C117" s="9"/>
      <c r="D117" s="95"/>
      <c r="E117" s="36"/>
      <c r="F117" s="36"/>
      <c r="G117" s="36"/>
      <c r="H117" s="36"/>
      <c r="I117" s="36"/>
      <c r="J117" s="36"/>
      <c r="K117" s="95"/>
      <c r="L117" s="18">
        <f t="shared" si="9"/>
        <v>0</v>
      </c>
    </row>
    <row r="118" spans="1:12" ht="15" customHeight="1" hidden="1">
      <c r="A118" s="95"/>
      <c r="B118" s="39"/>
      <c r="C118" s="9"/>
      <c r="D118" s="95"/>
      <c r="E118" s="38"/>
      <c r="F118" s="38"/>
      <c r="G118" s="38"/>
      <c r="H118" s="38"/>
      <c r="I118" s="38"/>
      <c r="J118" s="38"/>
      <c r="K118" s="95"/>
      <c r="L118" s="18">
        <f t="shared" si="9"/>
        <v>0</v>
      </c>
    </row>
    <row r="119" spans="1:12" ht="15" customHeight="1" hidden="1">
      <c r="A119" s="95"/>
      <c r="B119" s="39"/>
      <c r="C119" s="9"/>
      <c r="D119" s="95"/>
      <c r="E119" s="36"/>
      <c r="F119" s="36"/>
      <c r="G119" s="36"/>
      <c r="H119" s="36"/>
      <c r="I119" s="36"/>
      <c r="J119" s="36"/>
      <c r="K119" s="95"/>
      <c r="L119" s="18">
        <f t="shared" si="9"/>
        <v>0</v>
      </c>
    </row>
    <row r="120" spans="1:12" ht="15" customHeight="1" hidden="1">
      <c r="A120" s="95"/>
      <c r="B120" s="39"/>
      <c r="C120" s="9"/>
      <c r="D120" s="95"/>
      <c r="E120" s="36"/>
      <c r="F120" s="36"/>
      <c r="G120" s="36"/>
      <c r="H120" s="36"/>
      <c r="I120" s="36"/>
      <c r="J120" s="36"/>
      <c r="K120" s="95"/>
      <c r="L120" s="18">
        <f t="shared" si="9"/>
        <v>0</v>
      </c>
    </row>
    <row r="121" spans="1:12" ht="15" customHeight="1" hidden="1">
      <c r="A121" s="95"/>
      <c r="B121" s="39"/>
      <c r="C121" s="9"/>
      <c r="D121" s="95"/>
      <c r="E121" s="36"/>
      <c r="F121" s="36"/>
      <c r="G121" s="36"/>
      <c r="H121" s="36"/>
      <c r="I121" s="36"/>
      <c r="J121" s="36"/>
      <c r="K121" s="95"/>
      <c r="L121" s="18">
        <f t="shared" si="9"/>
        <v>0</v>
      </c>
    </row>
    <row r="122" spans="1:12" ht="15" customHeight="1" hidden="1">
      <c r="A122" s="95"/>
      <c r="B122" s="39"/>
      <c r="C122" s="9"/>
      <c r="D122" s="95"/>
      <c r="E122" s="36"/>
      <c r="F122" s="36"/>
      <c r="G122" s="36"/>
      <c r="H122" s="36"/>
      <c r="I122" s="36"/>
      <c r="J122" s="36"/>
      <c r="K122" s="95"/>
      <c r="L122" s="18">
        <f t="shared" si="9"/>
        <v>0</v>
      </c>
    </row>
    <row r="123" spans="1:12" ht="15" customHeight="1" hidden="1">
      <c r="A123" s="95"/>
      <c r="B123" s="35"/>
      <c r="C123" s="9"/>
      <c r="D123" s="95"/>
      <c r="E123" s="36"/>
      <c r="F123" s="36"/>
      <c r="G123" s="36"/>
      <c r="H123" s="36"/>
      <c r="I123" s="36"/>
      <c r="J123" s="36"/>
      <c r="K123" s="95"/>
      <c r="L123" s="18">
        <f t="shared" si="9"/>
        <v>0</v>
      </c>
    </row>
    <row r="124" spans="1:12" ht="15" customHeight="1" hidden="1">
      <c r="A124" s="95"/>
      <c r="B124" s="35"/>
      <c r="C124" s="9"/>
      <c r="D124" s="95"/>
      <c r="E124" s="38"/>
      <c r="F124" s="38"/>
      <c r="G124" s="38"/>
      <c r="H124" s="38"/>
      <c r="I124" s="38"/>
      <c r="J124" s="38"/>
      <c r="K124" s="95"/>
      <c r="L124" s="18">
        <f aca="true" t="shared" si="10" ref="L124:L148">SUM(E124:J124)</f>
        <v>0</v>
      </c>
    </row>
    <row r="125" spans="1:12" ht="15" customHeight="1" hidden="1">
      <c r="A125" s="95"/>
      <c r="B125" s="35"/>
      <c r="C125" s="9"/>
      <c r="D125" s="95"/>
      <c r="E125" s="36"/>
      <c r="F125" s="36"/>
      <c r="G125" s="36"/>
      <c r="H125" s="36"/>
      <c r="I125" s="36"/>
      <c r="J125" s="36"/>
      <c r="K125" s="95"/>
      <c r="L125" s="18">
        <f t="shared" si="10"/>
        <v>0</v>
      </c>
    </row>
    <row r="126" spans="1:12" ht="15" customHeight="1" hidden="1">
      <c r="A126" s="95"/>
      <c r="B126" s="35"/>
      <c r="C126" s="9"/>
      <c r="D126" s="95"/>
      <c r="E126" s="36"/>
      <c r="F126" s="36"/>
      <c r="G126" s="36"/>
      <c r="H126" s="36"/>
      <c r="I126" s="36"/>
      <c r="J126" s="36"/>
      <c r="K126" s="95"/>
      <c r="L126" s="18">
        <f t="shared" si="10"/>
        <v>0</v>
      </c>
    </row>
    <row r="127" spans="1:12" ht="15" customHeight="1" hidden="1">
      <c r="A127" s="95"/>
      <c r="B127" s="35"/>
      <c r="C127" s="9"/>
      <c r="D127" s="95"/>
      <c r="E127" s="36"/>
      <c r="F127" s="36"/>
      <c r="G127" s="36"/>
      <c r="H127" s="36"/>
      <c r="I127" s="36"/>
      <c r="J127" s="36"/>
      <c r="K127" s="95"/>
      <c r="L127" s="18">
        <f t="shared" si="10"/>
        <v>0</v>
      </c>
    </row>
    <row r="128" spans="1:12" ht="15" customHeight="1" hidden="1">
      <c r="A128" s="95"/>
      <c r="B128" s="35"/>
      <c r="C128" s="9"/>
      <c r="D128" s="95"/>
      <c r="E128" s="36"/>
      <c r="F128" s="36"/>
      <c r="G128" s="36"/>
      <c r="H128" s="36"/>
      <c r="I128" s="36"/>
      <c r="J128" s="36"/>
      <c r="K128" s="95"/>
      <c r="L128" s="18">
        <f t="shared" si="10"/>
        <v>0</v>
      </c>
    </row>
    <row r="129" spans="1:12" ht="15" customHeight="1" hidden="1">
      <c r="A129" s="95"/>
      <c r="B129" s="35"/>
      <c r="C129" s="9"/>
      <c r="D129" s="95"/>
      <c r="E129" s="36"/>
      <c r="F129" s="36"/>
      <c r="G129" s="36"/>
      <c r="H129" s="36"/>
      <c r="I129" s="36"/>
      <c r="J129" s="36"/>
      <c r="K129" s="95"/>
      <c r="L129" s="18">
        <f t="shared" si="10"/>
        <v>0</v>
      </c>
    </row>
    <row r="130" spans="1:12" ht="15" customHeight="1" hidden="1">
      <c r="A130" s="95"/>
      <c r="B130" s="35"/>
      <c r="C130" s="9"/>
      <c r="D130" s="95"/>
      <c r="E130" s="36"/>
      <c r="F130" s="36"/>
      <c r="G130" s="36"/>
      <c r="H130" s="36"/>
      <c r="I130" s="36"/>
      <c r="J130" s="36"/>
      <c r="K130" s="95"/>
      <c r="L130" s="18">
        <f t="shared" si="10"/>
        <v>0</v>
      </c>
    </row>
    <row r="131" spans="1:12" ht="15" customHeight="1" hidden="1">
      <c r="A131" s="95"/>
      <c r="B131" s="35"/>
      <c r="C131" s="9"/>
      <c r="D131" s="95"/>
      <c r="E131" s="36"/>
      <c r="F131" s="36"/>
      <c r="G131" s="36"/>
      <c r="H131" s="36"/>
      <c r="I131" s="36"/>
      <c r="J131" s="36"/>
      <c r="K131" s="95"/>
      <c r="L131" s="18">
        <f t="shared" si="10"/>
        <v>0</v>
      </c>
    </row>
    <row r="132" spans="1:12" ht="15" customHeight="1" hidden="1">
      <c r="A132" s="95"/>
      <c r="B132" s="35"/>
      <c r="C132" s="9"/>
      <c r="D132" s="95"/>
      <c r="E132" s="36"/>
      <c r="F132" s="36"/>
      <c r="G132" s="36"/>
      <c r="H132" s="36"/>
      <c r="I132" s="36"/>
      <c r="J132" s="36"/>
      <c r="K132" s="95"/>
      <c r="L132" s="18">
        <f t="shared" si="10"/>
        <v>0</v>
      </c>
    </row>
    <row r="133" spans="1:12" ht="15" customHeight="1" hidden="1">
      <c r="A133" s="95"/>
      <c r="B133" s="35"/>
      <c r="C133" s="9"/>
      <c r="D133" s="95"/>
      <c r="E133" s="36"/>
      <c r="F133" s="36"/>
      <c r="G133" s="36"/>
      <c r="H133" s="36"/>
      <c r="I133" s="36"/>
      <c r="J133" s="36"/>
      <c r="K133" s="95"/>
      <c r="L133" s="18">
        <f t="shared" si="10"/>
        <v>0</v>
      </c>
    </row>
    <row r="134" spans="1:12" ht="15" customHeight="1" hidden="1">
      <c r="A134" s="95"/>
      <c r="B134" s="35"/>
      <c r="C134" s="9"/>
      <c r="D134" s="95"/>
      <c r="E134" s="36"/>
      <c r="F134" s="36"/>
      <c r="G134" s="36"/>
      <c r="H134" s="36"/>
      <c r="I134" s="36"/>
      <c r="J134" s="36"/>
      <c r="K134" s="95"/>
      <c r="L134" s="18">
        <f t="shared" si="10"/>
        <v>0</v>
      </c>
    </row>
    <row r="135" spans="1:12" ht="15" customHeight="1" hidden="1">
      <c r="A135" s="95"/>
      <c r="B135" s="35"/>
      <c r="C135" s="9"/>
      <c r="D135" s="95"/>
      <c r="E135" s="36"/>
      <c r="F135" s="36"/>
      <c r="G135" s="36"/>
      <c r="H135" s="36"/>
      <c r="I135" s="36"/>
      <c r="J135" s="36"/>
      <c r="K135" s="95"/>
      <c r="L135" s="18">
        <f t="shared" si="10"/>
        <v>0</v>
      </c>
    </row>
    <row r="136" spans="1:12" ht="15" customHeight="1" hidden="1">
      <c r="A136" s="95"/>
      <c r="B136" s="35"/>
      <c r="C136" s="9"/>
      <c r="D136" s="95"/>
      <c r="E136" s="36"/>
      <c r="F136" s="36"/>
      <c r="G136" s="36"/>
      <c r="H136" s="36"/>
      <c r="I136" s="36"/>
      <c r="J136" s="36"/>
      <c r="K136" s="95"/>
      <c r="L136" s="18">
        <f t="shared" si="10"/>
        <v>0</v>
      </c>
    </row>
    <row r="137" spans="1:12" ht="15" customHeight="1" hidden="1">
      <c r="A137" s="95"/>
      <c r="B137" s="35"/>
      <c r="C137" s="9"/>
      <c r="D137" s="95"/>
      <c r="E137" s="36"/>
      <c r="F137" s="36"/>
      <c r="G137" s="36"/>
      <c r="H137" s="36"/>
      <c r="I137" s="36"/>
      <c r="J137" s="36"/>
      <c r="K137" s="95"/>
      <c r="L137" s="18">
        <f t="shared" si="10"/>
        <v>0</v>
      </c>
    </row>
    <row r="138" spans="1:12" ht="15" customHeight="1" hidden="1">
      <c r="A138" s="95"/>
      <c r="B138" s="37"/>
      <c r="C138" s="9"/>
      <c r="D138" s="95"/>
      <c r="E138" s="36"/>
      <c r="F138" s="36"/>
      <c r="G138" s="36"/>
      <c r="H138" s="36"/>
      <c r="I138" s="36"/>
      <c r="J138" s="36"/>
      <c r="K138" s="95"/>
      <c r="L138" s="18">
        <f t="shared" si="10"/>
        <v>0</v>
      </c>
    </row>
    <row r="139" spans="1:12" ht="15" customHeight="1" hidden="1">
      <c r="A139" s="95"/>
      <c r="B139" s="35"/>
      <c r="C139" s="9"/>
      <c r="D139" s="95"/>
      <c r="E139" s="36"/>
      <c r="F139" s="36"/>
      <c r="G139" s="36"/>
      <c r="H139" s="36"/>
      <c r="I139" s="36"/>
      <c r="J139" s="36"/>
      <c r="K139" s="95"/>
      <c r="L139" s="18">
        <f t="shared" si="10"/>
        <v>0</v>
      </c>
    </row>
    <row r="140" spans="1:12" ht="15" customHeight="1" hidden="1">
      <c r="A140" s="95"/>
      <c r="B140" s="37"/>
      <c r="C140" s="9"/>
      <c r="D140" s="95"/>
      <c r="E140" s="36"/>
      <c r="F140" s="36"/>
      <c r="G140" s="36"/>
      <c r="H140" s="36"/>
      <c r="I140" s="36"/>
      <c r="J140" s="36"/>
      <c r="K140" s="95"/>
      <c r="L140" s="18">
        <f t="shared" si="10"/>
        <v>0</v>
      </c>
    </row>
    <row r="141" spans="1:12" ht="15" customHeight="1" hidden="1">
      <c r="A141" s="95"/>
      <c r="B141" s="37"/>
      <c r="C141" s="9"/>
      <c r="D141" s="95"/>
      <c r="E141" s="36"/>
      <c r="F141" s="36"/>
      <c r="G141" s="36"/>
      <c r="H141" s="36"/>
      <c r="I141" s="36"/>
      <c r="J141" s="36"/>
      <c r="K141" s="95"/>
      <c r="L141" s="18">
        <f t="shared" si="10"/>
        <v>0</v>
      </c>
    </row>
    <row r="142" spans="1:12" ht="15" customHeight="1" hidden="1">
      <c r="A142" s="95"/>
      <c r="B142" s="37"/>
      <c r="C142" s="9"/>
      <c r="D142" s="95"/>
      <c r="E142" s="36"/>
      <c r="F142" s="36"/>
      <c r="G142" s="36"/>
      <c r="H142" s="36"/>
      <c r="I142" s="36"/>
      <c r="J142" s="36"/>
      <c r="K142" s="95"/>
      <c r="L142" s="18">
        <f t="shared" si="10"/>
        <v>0</v>
      </c>
    </row>
    <row r="143" spans="1:12" ht="15" customHeight="1" hidden="1">
      <c r="A143" s="95"/>
      <c r="B143" s="37"/>
      <c r="C143" s="9"/>
      <c r="D143" s="95"/>
      <c r="E143" s="36"/>
      <c r="F143" s="36"/>
      <c r="G143" s="36"/>
      <c r="H143" s="36"/>
      <c r="I143" s="36"/>
      <c r="J143" s="36"/>
      <c r="K143" s="95"/>
      <c r="L143" s="18">
        <f t="shared" si="10"/>
        <v>0</v>
      </c>
    </row>
    <row r="144" spans="1:12" ht="15" customHeight="1" hidden="1">
      <c r="A144" s="95"/>
      <c r="B144" s="37"/>
      <c r="C144" s="9"/>
      <c r="D144" s="95"/>
      <c r="E144" s="36"/>
      <c r="F144" s="36"/>
      <c r="G144" s="36"/>
      <c r="H144" s="36"/>
      <c r="I144" s="36"/>
      <c r="J144" s="36"/>
      <c r="K144" s="95"/>
      <c r="L144" s="18">
        <f t="shared" si="10"/>
        <v>0</v>
      </c>
    </row>
    <row r="145" spans="1:12" ht="15" customHeight="1" hidden="1">
      <c r="A145" s="95"/>
      <c r="B145" s="37"/>
      <c r="C145" s="9"/>
      <c r="D145" s="95"/>
      <c r="E145" s="36"/>
      <c r="F145" s="36"/>
      <c r="G145" s="36"/>
      <c r="H145" s="36"/>
      <c r="I145" s="36"/>
      <c r="J145" s="36"/>
      <c r="K145" s="95"/>
      <c r="L145" s="18">
        <f t="shared" si="10"/>
        <v>0</v>
      </c>
    </row>
    <row r="146" spans="1:12" ht="15" customHeight="1" hidden="1">
      <c r="A146" s="95"/>
      <c r="B146" s="37"/>
      <c r="C146" s="9"/>
      <c r="D146" s="95"/>
      <c r="E146" s="36"/>
      <c r="F146" s="36"/>
      <c r="G146" s="36"/>
      <c r="H146" s="36"/>
      <c r="I146" s="36"/>
      <c r="J146" s="36"/>
      <c r="K146" s="95"/>
      <c r="L146" s="18">
        <f t="shared" si="10"/>
        <v>0</v>
      </c>
    </row>
    <row r="147" spans="1:12" ht="15" customHeight="1">
      <c r="A147" s="95"/>
      <c r="B147" s="37"/>
      <c r="C147" s="9"/>
      <c r="D147" s="95"/>
      <c r="E147" s="36"/>
      <c r="F147" s="36"/>
      <c r="G147" s="36"/>
      <c r="H147" s="36"/>
      <c r="I147" s="36"/>
      <c r="J147" s="36"/>
      <c r="K147" s="95"/>
      <c r="L147" s="18">
        <f t="shared" si="10"/>
        <v>0</v>
      </c>
    </row>
    <row r="148" spans="1:12" s="6" customFormat="1" ht="15" customHeight="1">
      <c r="A148" s="95"/>
      <c r="B148" s="40" t="s">
        <v>16</v>
      </c>
      <c r="C148" s="41"/>
      <c r="D148" s="95"/>
      <c r="E148" s="42">
        <f aca="true" t="shared" si="11" ref="E148:J148">SUM(E58:E147)</f>
        <v>0</v>
      </c>
      <c r="F148" s="42">
        <f t="shared" si="11"/>
        <v>0</v>
      </c>
      <c r="G148" s="42">
        <f t="shared" si="11"/>
        <v>0</v>
      </c>
      <c r="H148" s="42">
        <f t="shared" si="11"/>
        <v>0</v>
      </c>
      <c r="I148" s="42">
        <f t="shared" si="11"/>
        <v>0</v>
      </c>
      <c r="J148" s="42">
        <f t="shared" si="11"/>
        <v>0</v>
      </c>
      <c r="K148" s="95"/>
      <c r="L148" s="18">
        <f t="shared" si="10"/>
        <v>0</v>
      </c>
    </row>
    <row r="149" spans="1:12" ht="15" customHeight="1">
      <c r="A149" s="96"/>
      <c r="B149" s="43"/>
      <c r="C149" s="43"/>
      <c r="D149" s="96"/>
      <c r="E149" s="44"/>
      <c r="F149" s="44"/>
      <c r="G149" s="44"/>
      <c r="H149" s="44"/>
      <c r="I149" s="44"/>
      <c r="J149" s="44"/>
      <c r="K149" s="96"/>
      <c r="L149" s="30"/>
    </row>
    <row r="150" spans="1:12" ht="15" customHeight="1">
      <c r="A150" s="66"/>
      <c r="B150" s="43" t="s">
        <v>22</v>
      </c>
      <c r="C150" s="43"/>
      <c r="D150" s="66"/>
      <c r="E150" s="47">
        <f aca="true" t="shared" si="12" ref="E150:J150">E148-E54</f>
        <v>0</v>
      </c>
      <c r="F150" s="47">
        <f t="shared" si="12"/>
        <v>0</v>
      </c>
      <c r="G150" s="47">
        <f t="shared" si="12"/>
        <v>0</v>
      </c>
      <c r="H150" s="47">
        <f t="shared" si="12"/>
        <v>0</v>
      </c>
      <c r="I150" s="47">
        <f t="shared" si="12"/>
        <v>0</v>
      </c>
      <c r="J150" s="47">
        <f t="shared" si="12"/>
        <v>0</v>
      </c>
      <c r="K150" s="66"/>
      <c r="L150" s="30"/>
    </row>
    <row r="151" spans="1:12" s="7" customFormat="1" ht="15" customHeight="1">
      <c r="A151" s="67"/>
      <c r="B151" s="41" t="s">
        <v>23</v>
      </c>
      <c r="C151" s="41"/>
      <c r="D151" s="101" t="s">
        <v>20</v>
      </c>
      <c r="E151" s="49">
        <f>E148-E54</f>
        <v>0</v>
      </c>
      <c r="F151" s="50">
        <f>SUM(E148:F148)-SUM(E54+F54)</f>
        <v>0</v>
      </c>
      <c r="G151" s="50">
        <f>SUM(E148:G148)-SUM(E54:G54)</f>
        <v>0</v>
      </c>
      <c r="H151" s="50">
        <f>SUM(E148:H148)-SUM(E54:H54)</f>
        <v>0</v>
      </c>
      <c r="I151" s="50">
        <f>SUM(E148:I148)-SUM(E54:I54)</f>
        <v>0</v>
      </c>
      <c r="J151" s="50">
        <f>SUM(E148:J148)-SUM(E54:J54)</f>
        <v>0</v>
      </c>
      <c r="K151" s="101" t="s">
        <v>20</v>
      </c>
      <c r="L151" s="50">
        <f>L148-L54</f>
        <v>0</v>
      </c>
    </row>
    <row r="152" spans="1:12" s="7" customFormat="1" ht="15" customHeight="1">
      <c r="A152" s="51"/>
      <c r="B152" s="41" t="s">
        <v>17</v>
      </c>
      <c r="C152" s="41"/>
      <c r="D152" s="101"/>
      <c r="E152" s="49">
        <f>IF(E150&lt;=0,0,E151*0.4)</f>
        <v>0</v>
      </c>
      <c r="F152" s="50">
        <f>IF(F150&lt;=0,0,IF(F151&lt;=0,0,F150*0.4))</f>
        <v>0</v>
      </c>
      <c r="G152" s="50">
        <f>IF(G150&lt;=0,0,IF(G151&lt;=0,0,G151*0.4-E152-F152))</f>
        <v>0</v>
      </c>
      <c r="H152" s="50">
        <f>IF(H150&lt;=0,0,IF(H151&lt;=0,0,H151*0.4-E152-F152-G152))</f>
        <v>0</v>
      </c>
      <c r="I152" s="50">
        <f>IF(I150&lt;=0,0,IF(I151&lt;=0,0,I151*0.4-E152-F152-G152-H152))</f>
        <v>0</v>
      </c>
      <c r="J152" s="50">
        <f>IF(J150&lt;=0,0,IF(J151&lt;=0,0,J151*0.4-E152-F152-G152-H152-I152))</f>
        <v>0</v>
      </c>
      <c r="K152" s="101"/>
      <c r="L152" s="50">
        <f>SUM(E152:J152)</f>
        <v>0</v>
      </c>
    </row>
    <row r="153" spans="1:12" s="7" customFormat="1" ht="15" customHeight="1">
      <c r="A153" s="51"/>
      <c r="B153" s="41" t="s">
        <v>25</v>
      </c>
      <c r="C153" s="41"/>
      <c r="D153" s="101"/>
      <c r="E153" s="49">
        <f>IF(E151&lt;=0,0,E151-E152)</f>
        <v>0</v>
      </c>
      <c r="F153" s="50">
        <f>IF(F151&lt;=0,0,F151-(E152+F152))</f>
        <v>0</v>
      </c>
      <c r="G153" s="50">
        <f>IF(G151&lt;=0,0,G151-(E152+F152+G152))</f>
        <v>0</v>
      </c>
      <c r="H153" s="50">
        <f>IF(H151&lt;=0,0,H151-(E152+F152+G152+H152))</f>
        <v>0</v>
      </c>
      <c r="I153" s="50">
        <f>IF(I151&lt;=0,0,I151-(E152+F152+G152+H152+I152))</f>
        <v>0</v>
      </c>
      <c r="J153" s="50">
        <f>IF(J151&lt;=0,0,J151-(E152+F152+G152+H152+I152+J152))</f>
        <v>0</v>
      </c>
      <c r="K153" s="101"/>
      <c r="L153" s="50">
        <f>J153</f>
        <v>0</v>
      </c>
    </row>
    <row r="154" spans="1:12" s="7" customFormat="1" ht="15" customHeight="1">
      <c r="A154" s="52"/>
      <c r="B154" s="41" t="s">
        <v>21</v>
      </c>
      <c r="C154" s="41"/>
      <c r="D154" s="101"/>
      <c r="E154" s="53">
        <f>IF(E151&lt;=0,0,E153*0.19)</f>
        <v>0</v>
      </c>
      <c r="F154" s="53">
        <f>IF(F151&lt;=0,0,IF(F150&lt;=0,0,F153*0.19))-E154</f>
        <v>0</v>
      </c>
      <c r="G154" s="53">
        <f>IF(G151&lt;=0,0,IF(G150&lt;=0,0,G153*0.19))-F154-E154</f>
        <v>0</v>
      </c>
      <c r="H154" s="53">
        <f>IF(H151&lt;=0,0,IF(H150&lt;=0,0,H153*0.19-G154-F154-E154))</f>
        <v>0</v>
      </c>
      <c r="I154" s="53">
        <f>IF(I151&lt;=0,0,IF(I150&lt;=0,0,I153*0.19-H154-G154-F154-E154))</f>
        <v>0</v>
      </c>
      <c r="J154" s="53">
        <f>IF(J151&lt;=0,0,IF(J150&lt;=0,0,J153*0.19-I154-H154-G154-F154-E154))</f>
        <v>0</v>
      </c>
      <c r="K154" s="101"/>
      <c r="L154" s="50">
        <f>SUM(E154:J154)</f>
        <v>0</v>
      </c>
    </row>
    <row r="155" spans="1:12" ht="15" customHeight="1">
      <c r="A155" s="54"/>
      <c r="B155" s="55" t="s">
        <v>18</v>
      </c>
      <c r="C155" s="56"/>
      <c r="D155" s="101"/>
      <c r="E155" s="57">
        <f>IF(E150&lt;=0,0,E153-E154)</f>
        <v>0</v>
      </c>
      <c r="F155" s="58">
        <f>IF(F150&lt;=0,0,F153-F154-E155)</f>
        <v>0</v>
      </c>
      <c r="G155" s="58">
        <f>IF(G150&lt;=0,0,G153-G154-F155-E155)</f>
        <v>0</v>
      </c>
      <c r="H155" s="58">
        <f>IF(H150&lt;=0,0,H153-H154-G155-F155-E155)</f>
        <v>0</v>
      </c>
      <c r="I155" s="58">
        <f>IF(I150&lt;=0,0,I153-I154-H155-G155-F155-E155)</f>
        <v>0</v>
      </c>
      <c r="J155" s="58">
        <f>IF(J150&lt;=0,0,J153-J154-I155-H155-G155-F155-E155)</f>
        <v>0</v>
      </c>
      <c r="K155" s="101"/>
      <c r="L155" s="50">
        <f>J155</f>
        <v>0</v>
      </c>
    </row>
    <row r="156" spans="1:12" ht="15">
      <c r="A156" s="17"/>
      <c r="B156" s="17"/>
      <c r="C156" s="17"/>
      <c r="D156" s="101"/>
      <c r="E156" s="17"/>
      <c r="F156" s="17"/>
      <c r="G156" s="17"/>
      <c r="H156" s="17"/>
      <c r="I156" s="17"/>
      <c r="J156" s="17"/>
      <c r="K156" s="101"/>
      <c r="L156" s="59"/>
    </row>
    <row r="157" spans="1:12" s="7" customFormat="1" ht="15">
      <c r="A157" s="60"/>
      <c r="B157" s="61" t="s">
        <v>19</v>
      </c>
      <c r="C157" s="62"/>
      <c r="D157" s="101"/>
      <c r="E157" s="63">
        <f>E155</f>
        <v>0</v>
      </c>
      <c r="F157" s="64">
        <f>SUM($E$155:F155)</f>
        <v>0</v>
      </c>
      <c r="G157" s="64">
        <f>SUM($E$155:G155)</f>
        <v>0</v>
      </c>
      <c r="H157" s="64">
        <f>SUM($E$155:H155)</f>
        <v>0</v>
      </c>
      <c r="I157" s="64">
        <f>SUM($E$155:I155)</f>
        <v>0</v>
      </c>
      <c r="J157" s="64">
        <f>SUM($E$155:J155)</f>
        <v>0</v>
      </c>
      <c r="K157" s="101"/>
      <c r="L157" s="64">
        <f>J157</f>
        <v>0</v>
      </c>
    </row>
    <row r="158" spans="1:12" ht="15">
      <c r="A158" s="17"/>
      <c r="B158" s="98" t="s">
        <v>38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>
      <c r="A159" s="17"/>
      <c r="B159" s="99"/>
      <c r="C159" s="17"/>
      <c r="D159" s="17"/>
      <c r="E159" s="17"/>
      <c r="F159" s="17"/>
      <c r="G159" s="17"/>
      <c r="H159" s="65"/>
      <c r="I159" s="65"/>
      <c r="J159" s="17"/>
      <c r="K159" s="17"/>
      <c r="L159" s="65"/>
    </row>
    <row r="160" spans="1:12" ht="15">
      <c r="A160" s="17"/>
      <c r="B160" s="99"/>
      <c r="C160" s="17"/>
      <c r="D160" s="17"/>
      <c r="E160" s="17"/>
      <c r="F160" s="17"/>
      <c r="G160" s="17"/>
      <c r="H160" s="17"/>
      <c r="I160" s="65"/>
      <c r="J160" s="17"/>
      <c r="K160" s="17"/>
      <c r="L160" s="65"/>
    </row>
    <row r="161" spans="1:12" ht="15">
      <c r="A161" s="17"/>
      <c r="B161" s="99"/>
      <c r="C161" s="17"/>
      <c r="D161" s="17"/>
      <c r="E161" s="17"/>
      <c r="F161" s="17"/>
      <c r="G161" s="17"/>
      <c r="H161" s="17"/>
      <c r="I161" s="17"/>
      <c r="J161" s="17"/>
      <c r="K161" s="17"/>
      <c r="L161" s="65"/>
    </row>
    <row r="162" spans="1:12" ht="15">
      <c r="A162" s="17"/>
      <c r="B162" s="99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99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46.25" customHeight="1">
      <c r="A164" s="17"/>
      <c r="B164" s="100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</sheetData>
  <sheetProtection/>
  <mergeCells count="11">
    <mergeCell ref="A56:A149"/>
    <mergeCell ref="D56:D149"/>
    <mergeCell ref="K56:K149"/>
    <mergeCell ref="D151:D157"/>
    <mergeCell ref="K151:K157"/>
    <mergeCell ref="B158:B164"/>
    <mergeCell ref="A3:C3"/>
    <mergeCell ref="B4:J5"/>
    <mergeCell ref="A9:A55"/>
    <mergeCell ref="D9:D55"/>
    <mergeCell ref="K9:K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Małgorzata Grzybowska</cp:lastModifiedBy>
  <cp:lastPrinted>2012-06-26T08:42:47Z</cp:lastPrinted>
  <dcterms:created xsi:type="dcterms:W3CDTF">2000-08-10T16:20:56Z</dcterms:created>
  <dcterms:modified xsi:type="dcterms:W3CDTF">2017-03-17T12:00:41Z</dcterms:modified>
  <cp:category/>
  <cp:version/>
  <cp:contentType/>
  <cp:contentStatus/>
</cp:coreProperties>
</file>